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veras\Desktop\"/>
    </mc:Choice>
  </mc:AlternateContent>
  <xr:revisionPtr revIDLastSave="0" documentId="8_{DD077036-4C5E-4674-B1A1-0FCFDB14784C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INDICADORES" sheetId="2" r:id="rId1"/>
    <sheet name="DATOS GN. ENERO 2025" sheetId="1" r:id="rId2"/>
  </sheets>
  <definedNames>
    <definedName name="_xlnm.Print_Area" localSheetId="1">'DATOS GN. ENERO 2025'!$A$1:$O$80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28" i="2" s="1"/>
  <c r="E61" i="1"/>
  <c r="O61" i="1" s="1"/>
  <c r="J55" i="1"/>
  <c r="H55" i="1"/>
  <c r="N62" i="1"/>
  <c r="N69" i="1"/>
  <c r="M69" i="1"/>
  <c r="L69" i="1"/>
  <c r="O68" i="1"/>
  <c r="O67" i="1"/>
  <c r="O66" i="1"/>
  <c r="M62" i="1"/>
  <c r="L62" i="1"/>
  <c r="O60" i="1"/>
  <c r="O59" i="1"/>
  <c r="N55" i="1"/>
  <c r="M55" i="1"/>
  <c r="L55" i="1"/>
  <c r="O54" i="1"/>
  <c r="O53" i="1"/>
  <c r="O52" i="1"/>
  <c r="O51" i="1"/>
  <c r="O50" i="1"/>
  <c r="O49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K62" i="1"/>
  <c r="K55" i="1"/>
  <c r="I55" i="1"/>
  <c r="G55" i="1"/>
  <c r="F55" i="1"/>
  <c r="E55" i="1"/>
  <c r="D55" i="1"/>
  <c r="K69" i="1"/>
  <c r="J69" i="1"/>
  <c r="J62" i="1"/>
  <c r="I62" i="1"/>
  <c r="I69" i="1"/>
  <c r="D24" i="2"/>
  <c r="H69" i="1"/>
  <c r="H62" i="1"/>
  <c r="G69" i="1"/>
  <c r="G62" i="1"/>
  <c r="F69" i="1"/>
  <c r="F62" i="1"/>
  <c r="C62" i="1"/>
  <c r="D62" i="1"/>
  <c r="E69" i="1"/>
  <c r="D69" i="1"/>
  <c r="C69" i="1"/>
  <c r="E62" i="1" l="1"/>
  <c r="D22" i="2"/>
  <c r="D27" i="2"/>
  <c r="O48" i="1"/>
  <c r="O55" i="1" s="1"/>
  <c r="C55" i="1"/>
  <c r="O69" i="1"/>
  <c r="O62" i="1"/>
  <c r="D21" i="2"/>
  <c r="D20" i="2"/>
  <c r="D26" i="2"/>
  <c r="O70" i="1" l="1"/>
</calcChain>
</file>

<file path=xl/sharedStrings.xml><?xml version="1.0" encoding="utf-8"?>
<sst xmlns="http://schemas.openxmlformats.org/spreadsheetml/2006/main" count="103" uniqueCount="95">
  <si>
    <t xml:space="preserve">Consultas </t>
  </si>
  <si>
    <t xml:space="preserve">Servicios brindados </t>
  </si>
  <si>
    <t xml:space="preserve">Total del trimestre 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</si>
  <si>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</si>
  <si>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</si>
  <si>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</si>
  <si>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</si>
  <si>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</si>
  <si>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</si>
  <si>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</si>
  <si>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</si>
  <si>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Enfermeria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</si>
  <si>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</si>
  <si>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</si>
  <si>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</si>
  <si>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</si>
  <si>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</si>
  <si>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</si>
  <si>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</si>
  <si>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</si>
  <si>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</si>
  <si>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</si>
  <si>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</si>
  <si>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</si>
  <si>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</si>
  <si>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</si>
  <si>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</si>
  <si>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</si>
  <si>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</si>
  <si>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</si>
  <si>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</si>
  <si>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</si>
  <si>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</si>
  <si>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</si>
  <si>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</si>
  <si>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</si>
  <si>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</si>
  <si>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</si>
  <si>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</si>
  <si>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</si>
  <si>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Servicio Social</t>
  </si>
  <si>
    <t>Urología</t>
  </si>
  <si>
    <t>Venereología</t>
  </si>
  <si>
    <t xml:space="preserve">Subtotal De consultas </t>
  </si>
  <si>
    <t xml:space="preserve">Emergencia </t>
  </si>
  <si>
    <t xml:space="preserve">Ingresos Hospitalizaciones </t>
  </si>
  <si>
    <t>Egresos de hospitalizacion</t>
  </si>
  <si>
    <t>Total de servicios</t>
  </si>
  <si>
    <t xml:space="preserve">Otros servicios </t>
  </si>
  <si>
    <t xml:space="preserve">Total del Trimestre </t>
  </si>
  <si>
    <t>Pruebas de laboratorio</t>
  </si>
  <si>
    <t xml:space="preserve">Imagenes diagnosticas </t>
  </si>
  <si>
    <t>Procedimientos Quirurgicos</t>
  </si>
  <si>
    <t xml:space="preserve">Subtotal de servicios </t>
  </si>
  <si>
    <t>enero</t>
  </si>
  <si>
    <t>febrero</t>
  </si>
  <si>
    <t>marzo</t>
  </si>
  <si>
    <t>Servicios Brindados</t>
  </si>
  <si>
    <t>Hospital Dr. Salvador B. Gautier</t>
  </si>
  <si>
    <t>HOSPITAL "DR. SALVADOR B. GAUTIER"</t>
  </si>
  <si>
    <t>DEPTO. DE REGISTROS MEDICO Y  ESTADÍSTICA</t>
  </si>
  <si>
    <t>ALGUNOS INDICADORES HOSPITALARIOS</t>
  </si>
  <si>
    <t>INDICADORES</t>
  </si>
  <si>
    <t>VALORES</t>
  </si>
  <si>
    <t xml:space="preserve">  Ingresos</t>
  </si>
  <si>
    <t xml:space="preserve">  Consulta Externa</t>
  </si>
  <si>
    <t xml:space="preserve">  Emergencias</t>
  </si>
  <si>
    <t xml:space="preserve">  Defunciones</t>
  </si>
  <si>
    <t xml:space="preserve">  -48 horas</t>
  </si>
  <si>
    <t xml:space="preserve">  +48 horas</t>
  </si>
  <si>
    <t xml:space="preserve">  Altas</t>
  </si>
  <si>
    <t xml:space="preserve">  Egresos</t>
  </si>
  <si>
    <t xml:space="preserve">  Cirugias Mayores</t>
  </si>
  <si>
    <t xml:space="preserve">  Cirugias Menores</t>
  </si>
  <si>
    <t xml:space="preserve">  Tasa de Mortalidad Neta</t>
  </si>
  <si>
    <t>%</t>
  </si>
  <si>
    <t xml:space="preserve">  Tasa de Mortalidad Bruta</t>
  </si>
  <si>
    <t xml:space="preserve">   Dotación de Camas</t>
  </si>
  <si>
    <t xml:space="preserve">  Camas Disponibles</t>
  </si>
  <si>
    <t xml:space="preserve">  Días-Camas</t>
  </si>
  <si>
    <t xml:space="preserve">  Días-Pacientes</t>
  </si>
  <si>
    <t xml:space="preserve">  Promedio de Estadía</t>
  </si>
  <si>
    <t xml:space="preserve">  Indice Ocupacional</t>
  </si>
  <si>
    <t xml:space="preserve">  Giro de Cama</t>
  </si>
  <si>
    <t>Anestesiologia</t>
  </si>
  <si>
    <t>diabetologia</t>
  </si>
  <si>
    <t>sexologia</t>
  </si>
  <si>
    <t>alergiologia</t>
  </si>
  <si>
    <t>enero-noviembre 2024</t>
  </si>
  <si>
    <t>TOTAL GENERAL ENERO - NOVIEMBRE 2024</t>
  </si>
  <si>
    <t>Produccion de servicio enero 2025</t>
  </si>
  <si>
    <t xml:space="preserve">                                                                                                 enero 2025.</t>
  </si>
  <si>
    <t>FUENTE: https://repositorio.sns.gob.do/tableros-dinamicos/produccion-de-servicios/</t>
  </si>
  <si>
    <t>CONSOLIDADO DE CADA MES</t>
  </si>
  <si>
    <t>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</si>
</sst>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Calibri"/>
      <charset val="134"/>
      <scheme val="minor"/>
    </font>
    <font>
      <b/>
      <sz val="14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4"/>
      <name val="Times New Roman"/>
      <family val="1"/>
    </font>
    <font>
      <sz val="10"/>
      <color indexed="8"/>
      <name val="Arial"/>
      <family val="2"/>
    </font>
    <font>
      <sz val="16"/>
      <color indexed="8"/>
      <name val="Times New Roman"/>
      <family val="1"/>
    </font>
    <font>
      <sz val="10"/>
      <color indexed="17"/>
      <name val="Arial"/>
      <family val="2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Segoe UI"/>
      <family val="2"/>
    </font>
    <font>
      <sz val="14"/>
      <name val="Calibri"/>
      <family val="2"/>
    </font>
    <font>
      <b/>
      <sz val="14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4"/>
      <name val="Segoe UI"/>
      <family val="2"/>
    </font>
    <font>
      <sz val="12"/>
      <color rgb="FF000000"/>
      <name val="Segoe UI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ADD8E6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Continuous"/>
    </xf>
    <xf numFmtId="0" fontId="6" fillId="0" borderId="0" xfId="0" applyFont="1" applyAlignment="1"/>
    <xf numFmtId="3" fontId="0" fillId="0" borderId="0" xfId="0" applyNumberFormat="1" applyAlignment="1"/>
    <xf numFmtId="0" fontId="4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10" xfId="0" applyFont="1" applyBorder="1" applyAlignment="1"/>
    <xf numFmtId="3" fontId="10" fillId="0" borderId="11" xfId="0" applyNumberFormat="1" applyFont="1" applyBorder="1" applyAlignment="1">
      <alignment horizontal="right"/>
    </xf>
    <xf numFmtId="0" fontId="9" fillId="0" borderId="2" xfId="0" applyFont="1" applyBorder="1" applyAlignment="1"/>
    <xf numFmtId="3" fontId="0" fillId="0" borderId="0" xfId="0" applyNumberFormat="1" applyAlignment="1">
      <alignment horizontal="right"/>
    </xf>
    <xf numFmtId="3" fontId="10" fillId="0" borderId="11" xfId="0" applyNumberFormat="1" applyFont="1" applyBorder="1" applyAlignment="1"/>
    <xf numFmtId="3" fontId="10" fillId="0" borderId="10" xfId="0" applyNumberFormat="1" applyFont="1" applyBorder="1" applyAlignment="1"/>
    <xf numFmtId="3" fontId="10" fillId="0" borderId="0" xfId="0" applyNumberFormat="1" applyFont="1" applyAlignment="1"/>
    <xf numFmtId="0" fontId="9" fillId="0" borderId="8" xfId="0" applyFont="1" applyBorder="1" applyAlignment="1"/>
    <xf numFmtId="4" fontId="10" fillId="4" borderId="1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left"/>
    </xf>
    <xf numFmtId="4" fontId="10" fillId="0" borderId="11" xfId="0" applyNumberFormat="1" applyFont="1" applyBorder="1" applyAlignment="1"/>
    <xf numFmtId="1" fontId="10" fillId="0" borderId="11" xfId="0" applyNumberFormat="1" applyFont="1" applyBorder="1" applyAlignment="1"/>
    <xf numFmtId="2" fontId="10" fillId="0" borderId="11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top" wrapText="1" readingOrder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Alignment="1">
      <alignment vertical="center"/>
    </xf>
    <xf numFmtId="0" fontId="19" fillId="5" borderId="1" xfId="0" applyFont="1" applyFill="1" applyBorder="1" applyAlignment="1">
      <alignment vertical="top" wrapText="1" readingOrder="1"/>
    </xf>
    <xf numFmtId="0" fontId="10" fillId="6" borderId="10" xfId="0" applyFont="1" applyFill="1" applyBorder="1" applyAlignment="1"/>
    <xf numFmtId="49" fontId="10" fillId="6" borderId="10" xfId="0" applyNumberFormat="1" applyFont="1" applyFill="1" applyBorder="1" applyAlignment="1"/>
    <xf numFmtId="0" fontId="20" fillId="0" borderId="4" xfId="0" applyFont="1" applyBorder="1" applyAlignment="1">
      <alignment horizontal="left" vertical="center" wrapText="1"/>
    </xf>
    <xf numFmtId="1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top" wrapText="1" readingOrder="1"/>
    </xf>
    <xf numFmtId="0" fontId="19" fillId="2" borderId="1" xfId="0" applyFont="1" applyFill="1" applyBorder="1" applyAlignment="1">
      <alignment vertical="top" wrapText="1" readingOrder="1"/>
    </xf>
    <xf numFmtId="0" fontId="14" fillId="2" borderId="1" xfId="0" applyFont="1" applyFill="1" applyBorder="1" applyAlignment="1">
      <alignment horizontal="center" vertical="top" wrapText="1" readingOrder="1"/>
    </xf>
    <xf numFmtId="0" fontId="14" fillId="2" borderId="1" xfId="0" applyFont="1" applyFill="1" applyBorder="1" applyAlignment="1">
      <alignment vertical="top" wrapText="1" readingOrder="1"/>
    </xf>
    <xf numFmtId="0" fontId="18" fillId="2" borderId="1" xfId="0" applyFont="1" applyFill="1" applyBorder="1" applyAlignment="1">
      <alignment vertical="top" wrapText="1" readingOrder="1"/>
    </xf>
    <xf numFmtId="0" fontId="1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85725</xdr:rowOff>
    </xdr:from>
    <xdr:to>
      <xdr:col>2</xdr:col>
      <xdr:colOff>1466850</xdr:colOff>
      <xdr:row>2</xdr:row>
      <xdr:rowOff>115514</xdr:rowOff>
    </xdr:to>
    <xdr:pic>
      <xdr:nvPicPr>
        <xdr:cNvPr id="2" name="2 Imagen" descr="C:\Users\jose.duverge\Desktop\images.png">
          <a:extLst>
            <a:ext uri="{FF2B5EF4-FFF2-40B4-BE49-F238E27FC236}">
              <a16:creationId xmlns:a16="http://schemas.microsoft.com/office/drawing/2014/main" id="{45E661B9-DC60-4A63-A2FF-2D551C6A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85725"/>
          <a:ext cx="1381125" cy="582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31750</xdr:rowOff>
    </xdr:from>
    <xdr:to>
      <xdr:col>2</xdr:col>
      <xdr:colOff>249327</xdr:colOff>
      <xdr:row>78</xdr:row>
      <xdr:rowOff>190502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3351D1-C173-4563-B1A7-BEE3A389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125" y="14970125"/>
          <a:ext cx="2876056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359221</xdr:colOff>
      <xdr:row>0</xdr:row>
      <xdr:rowOff>243093</xdr:rowOff>
    </xdr:from>
    <xdr:to>
      <xdr:col>3</xdr:col>
      <xdr:colOff>144318</xdr:colOff>
      <xdr:row>3</xdr:row>
      <xdr:rowOff>138266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5B874ADD-E8E6-4BBD-9994-2C21AF763A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16" y="243093"/>
          <a:ext cx="3305999" cy="6325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F8FC-C114-4FE2-8A41-04BF42F96FFE}">
  <dimension ref="C2:G38"/>
  <sheetViews>
    <sheetView zoomScale="46" zoomScaleNormal="46" workbookViewId="0">
      <selection activeCell="M20" sqref="M20"/>
    </sheetView>
  </sheetViews>
  <sheetFormatPr defaultColWidth="7.7109375" defaultRowHeight="21.95" customHeight="1"/>
  <cols>
    <col min="1" max="2" width="7.7109375" style="3"/>
    <col min="3" max="3" width="34.5703125" style="3" customWidth="1"/>
    <col min="4" max="4" width="15.7109375" style="3" customWidth="1"/>
    <col min="5" max="5" width="7.7109375" style="3"/>
    <col min="6" max="6" width="17.42578125" style="3" customWidth="1"/>
    <col min="7" max="7" width="13.28515625" style="3" customWidth="1"/>
    <col min="8" max="8" width="14.28515625" style="3" customWidth="1"/>
    <col min="9" max="234" width="7.7109375" style="3"/>
    <col min="235" max="235" width="17.85546875" style="3" customWidth="1"/>
    <col min="236" max="236" width="31.28515625" style="3" customWidth="1"/>
    <col min="237" max="238" width="7.7109375" style="3"/>
    <col min="239" max="239" width="15.7109375" style="3" customWidth="1"/>
    <col min="240" max="248" width="7.7109375" style="3"/>
    <col min="249" max="249" width="11.140625" style="3" customWidth="1"/>
    <col min="250" max="250" width="8.28515625" style="3" customWidth="1"/>
    <col min="251" max="251" width="7.7109375" style="3"/>
    <col min="252" max="252" width="8.7109375" style="3" customWidth="1"/>
    <col min="253" max="253" width="7.7109375" style="3"/>
    <col min="254" max="254" width="8.85546875" style="3" customWidth="1"/>
    <col min="255" max="255" width="8.42578125" style="3" customWidth="1"/>
    <col min="256" max="256" width="9" style="3" customWidth="1"/>
    <col min="257" max="257" width="8.85546875" style="3" customWidth="1"/>
    <col min="258" max="261" width="7.7109375" style="3"/>
    <col min="262" max="262" width="10.5703125" style="3" customWidth="1"/>
    <col min="263" max="263" width="11.85546875" style="3" customWidth="1"/>
    <col min="264" max="490" width="7.7109375" style="3"/>
    <col min="491" max="491" width="17.85546875" style="3" customWidth="1"/>
    <col min="492" max="492" width="31.28515625" style="3" customWidth="1"/>
    <col min="493" max="494" width="7.7109375" style="3"/>
    <col min="495" max="495" width="15.7109375" style="3" customWidth="1"/>
    <col min="496" max="504" width="7.7109375" style="3"/>
    <col min="505" max="505" width="11.140625" style="3" customWidth="1"/>
    <col min="506" max="506" width="8.28515625" style="3" customWidth="1"/>
    <col min="507" max="507" width="7.7109375" style="3"/>
    <col min="508" max="508" width="8.7109375" style="3" customWidth="1"/>
    <col min="509" max="509" width="7.7109375" style="3"/>
    <col min="510" max="510" width="8.85546875" style="3" customWidth="1"/>
    <col min="511" max="511" width="8.42578125" style="3" customWidth="1"/>
    <col min="512" max="512" width="9" style="3" customWidth="1"/>
    <col min="513" max="513" width="8.85546875" style="3" customWidth="1"/>
    <col min="514" max="517" width="7.7109375" style="3"/>
    <col min="518" max="518" width="10.5703125" style="3" customWidth="1"/>
    <col min="519" max="519" width="11.85546875" style="3" customWidth="1"/>
    <col min="520" max="746" width="7.7109375" style="3"/>
    <col min="747" max="747" width="17.85546875" style="3" customWidth="1"/>
    <col min="748" max="748" width="31.28515625" style="3" customWidth="1"/>
    <col min="749" max="750" width="7.7109375" style="3"/>
    <col min="751" max="751" width="15.7109375" style="3" customWidth="1"/>
    <col min="752" max="760" width="7.7109375" style="3"/>
    <col min="761" max="761" width="11.140625" style="3" customWidth="1"/>
    <col min="762" max="762" width="8.28515625" style="3" customWidth="1"/>
    <col min="763" max="763" width="7.7109375" style="3"/>
    <col min="764" max="764" width="8.7109375" style="3" customWidth="1"/>
    <col min="765" max="765" width="7.7109375" style="3"/>
    <col min="766" max="766" width="8.85546875" style="3" customWidth="1"/>
    <col min="767" max="767" width="8.42578125" style="3" customWidth="1"/>
    <col min="768" max="768" width="9" style="3" customWidth="1"/>
    <col min="769" max="769" width="8.85546875" style="3" customWidth="1"/>
    <col min="770" max="773" width="7.7109375" style="3"/>
    <col min="774" max="774" width="10.5703125" style="3" customWidth="1"/>
    <col min="775" max="775" width="11.85546875" style="3" customWidth="1"/>
    <col min="776" max="1002" width="7.7109375" style="3"/>
    <col min="1003" max="1003" width="17.85546875" style="3" customWidth="1"/>
    <col min="1004" max="1004" width="31.28515625" style="3" customWidth="1"/>
    <col min="1005" max="1006" width="7.7109375" style="3"/>
    <col min="1007" max="1007" width="15.7109375" style="3" customWidth="1"/>
    <col min="1008" max="1016" width="7.7109375" style="3"/>
    <col min="1017" max="1017" width="11.140625" style="3" customWidth="1"/>
    <col min="1018" max="1018" width="8.28515625" style="3" customWidth="1"/>
    <col min="1019" max="1019" width="7.7109375" style="3"/>
    <col min="1020" max="1020" width="8.7109375" style="3" customWidth="1"/>
    <col min="1021" max="1021" width="7.7109375" style="3"/>
    <col min="1022" max="1022" width="8.85546875" style="3" customWidth="1"/>
    <col min="1023" max="1023" width="8.42578125" style="3" customWidth="1"/>
    <col min="1024" max="1024" width="9" style="3" customWidth="1"/>
    <col min="1025" max="1025" width="8.85546875" style="3" customWidth="1"/>
    <col min="1026" max="1029" width="7.7109375" style="3"/>
    <col min="1030" max="1030" width="10.5703125" style="3" customWidth="1"/>
    <col min="1031" max="1031" width="11.85546875" style="3" customWidth="1"/>
    <col min="1032" max="1258" width="7.7109375" style="3"/>
    <col min="1259" max="1259" width="17.85546875" style="3" customWidth="1"/>
    <col min="1260" max="1260" width="31.28515625" style="3" customWidth="1"/>
    <col min="1261" max="1262" width="7.7109375" style="3"/>
    <col min="1263" max="1263" width="15.7109375" style="3" customWidth="1"/>
    <col min="1264" max="1272" width="7.7109375" style="3"/>
    <col min="1273" max="1273" width="11.140625" style="3" customWidth="1"/>
    <col min="1274" max="1274" width="8.28515625" style="3" customWidth="1"/>
    <col min="1275" max="1275" width="7.7109375" style="3"/>
    <col min="1276" max="1276" width="8.7109375" style="3" customWidth="1"/>
    <col min="1277" max="1277" width="7.7109375" style="3"/>
    <col min="1278" max="1278" width="8.85546875" style="3" customWidth="1"/>
    <col min="1279" max="1279" width="8.42578125" style="3" customWidth="1"/>
    <col min="1280" max="1280" width="9" style="3" customWidth="1"/>
    <col min="1281" max="1281" width="8.85546875" style="3" customWidth="1"/>
    <col min="1282" max="1285" width="7.7109375" style="3"/>
    <col min="1286" max="1286" width="10.5703125" style="3" customWidth="1"/>
    <col min="1287" max="1287" width="11.85546875" style="3" customWidth="1"/>
    <col min="1288" max="1514" width="7.7109375" style="3"/>
    <col min="1515" max="1515" width="17.85546875" style="3" customWidth="1"/>
    <col min="1516" max="1516" width="31.28515625" style="3" customWidth="1"/>
    <col min="1517" max="1518" width="7.7109375" style="3"/>
    <col min="1519" max="1519" width="15.7109375" style="3" customWidth="1"/>
    <col min="1520" max="1528" width="7.7109375" style="3"/>
    <col min="1529" max="1529" width="11.140625" style="3" customWidth="1"/>
    <col min="1530" max="1530" width="8.28515625" style="3" customWidth="1"/>
    <col min="1531" max="1531" width="7.7109375" style="3"/>
    <col min="1532" max="1532" width="8.7109375" style="3" customWidth="1"/>
    <col min="1533" max="1533" width="7.7109375" style="3"/>
    <col min="1534" max="1534" width="8.85546875" style="3" customWidth="1"/>
    <col min="1535" max="1535" width="8.42578125" style="3" customWidth="1"/>
    <col min="1536" max="1536" width="9" style="3" customWidth="1"/>
    <col min="1537" max="1537" width="8.85546875" style="3" customWidth="1"/>
    <col min="1538" max="1541" width="7.7109375" style="3"/>
    <col min="1542" max="1542" width="10.5703125" style="3" customWidth="1"/>
    <col min="1543" max="1543" width="11.85546875" style="3" customWidth="1"/>
    <col min="1544" max="1770" width="7.7109375" style="3"/>
    <col min="1771" max="1771" width="17.85546875" style="3" customWidth="1"/>
    <col min="1772" max="1772" width="31.28515625" style="3" customWidth="1"/>
    <col min="1773" max="1774" width="7.7109375" style="3"/>
    <col min="1775" max="1775" width="15.7109375" style="3" customWidth="1"/>
    <col min="1776" max="1784" width="7.7109375" style="3"/>
    <col min="1785" max="1785" width="11.140625" style="3" customWidth="1"/>
    <col min="1786" max="1786" width="8.28515625" style="3" customWidth="1"/>
    <col min="1787" max="1787" width="7.7109375" style="3"/>
    <col min="1788" max="1788" width="8.7109375" style="3" customWidth="1"/>
    <col min="1789" max="1789" width="7.7109375" style="3"/>
    <col min="1790" max="1790" width="8.85546875" style="3" customWidth="1"/>
    <col min="1791" max="1791" width="8.42578125" style="3" customWidth="1"/>
    <col min="1792" max="1792" width="9" style="3" customWidth="1"/>
    <col min="1793" max="1793" width="8.85546875" style="3" customWidth="1"/>
    <col min="1794" max="1797" width="7.7109375" style="3"/>
    <col min="1798" max="1798" width="10.5703125" style="3" customWidth="1"/>
    <col min="1799" max="1799" width="11.85546875" style="3" customWidth="1"/>
    <col min="1800" max="2026" width="7.7109375" style="3"/>
    <col min="2027" max="2027" width="17.85546875" style="3" customWidth="1"/>
    <col min="2028" max="2028" width="31.28515625" style="3" customWidth="1"/>
    <col min="2029" max="2030" width="7.7109375" style="3"/>
    <col min="2031" max="2031" width="15.7109375" style="3" customWidth="1"/>
    <col min="2032" max="2040" width="7.7109375" style="3"/>
    <col min="2041" max="2041" width="11.140625" style="3" customWidth="1"/>
    <col min="2042" max="2042" width="8.28515625" style="3" customWidth="1"/>
    <col min="2043" max="2043" width="7.7109375" style="3"/>
    <col min="2044" max="2044" width="8.7109375" style="3" customWidth="1"/>
    <col min="2045" max="2045" width="7.7109375" style="3"/>
    <col min="2046" max="2046" width="8.85546875" style="3" customWidth="1"/>
    <col min="2047" max="2047" width="8.42578125" style="3" customWidth="1"/>
    <col min="2048" max="2048" width="9" style="3" customWidth="1"/>
    <col min="2049" max="2049" width="8.85546875" style="3" customWidth="1"/>
    <col min="2050" max="2053" width="7.7109375" style="3"/>
    <col min="2054" max="2054" width="10.5703125" style="3" customWidth="1"/>
    <col min="2055" max="2055" width="11.85546875" style="3" customWidth="1"/>
    <col min="2056" max="2282" width="7.7109375" style="3"/>
    <col min="2283" max="2283" width="17.85546875" style="3" customWidth="1"/>
    <col min="2284" max="2284" width="31.28515625" style="3" customWidth="1"/>
    <col min="2285" max="2286" width="7.7109375" style="3"/>
    <col min="2287" max="2287" width="15.7109375" style="3" customWidth="1"/>
    <col min="2288" max="2296" width="7.7109375" style="3"/>
    <col min="2297" max="2297" width="11.140625" style="3" customWidth="1"/>
    <col min="2298" max="2298" width="8.28515625" style="3" customWidth="1"/>
    <col min="2299" max="2299" width="7.7109375" style="3"/>
    <col min="2300" max="2300" width="8.7109375" style="3" customWidth="1"/>
    <col min="2301" max="2301" width="7.7109375" style="3"/>
    <col min="2302" max="2302" width="8.85546875" style="3" customWidth="1"/>
    <col min="2303" max="2303" width="8.42578125" style="3" customWidth="1"/>
    <col min="2304" max="2304" width="9" style="3" customWidth="1"/>
    <col min="2305" max="2305" width="8.85546875" style="3" customWidth="1"/>
    <col min="2306" max="2309" width="7.7109375" style="3"/>
    <col min="2310" max="2310" width="10.5703125" style="3" customWidth="1"/>
    <col min="2311" max="2311" width="11.85546875" style="3" customWidth="1"/>
    <col min="2312" max="2538" width="7.7109375" style="3"/>
    <col min="2539" max="2539" width="17.85546875" style="3" customWidth="1"/>
    <col min="2540" max="2540" width="31.28515625" style="3" customWidth="1"/>
    <col min="2541" max="2542" width="7.7109375" style="3"/>
    <col min="2543" max="2543" width="15.7109375" style="3" customWidth="1"/>
    <col min="2544" max="2552" width="7.7109375" style="3"/>
    <col min="2553" max="2553" width="11.140625" style="3" customWidth="1"/>
    <col min="2554" max="2554" width="8.28515625" style="3" customWidth="1"/>
    <col min="2555" max="2555" width="7.7109375" style="3"/>
    <col min="2556" max="2556" width="8.7109375" style="3" customWidth="1"/>
    <col min="2557" max="2557" width="7.7109375" style="3"/>
    <col min="2558" max="2558" width="8.85546875" style="3" customWidth="1"/>
    <col min="2559" max="2559" width="8.42578125" style="3" customWidth="1"/>
    <col min="2560" max="2560" width="9" style="3" customWidth="1"/>
    <col min="2561" max="2561" width="8.85546875" style="3" customWidth="1"/>
    <col min="2562" max="2565" width="7.7109375" style="3"/>
    <col min="2566" max="2566" width="10.5703125" style="3" customWidth="1"/>
    <col min="2567" max="2567" width="11.85546875" style="3" customWidth="1"/>
    <col min="2568" max="2794" width="7.7109375" style="3"/>
    <col min="2795" max="2795" width="17.85546875" style="3" customWidth="1"/>
    <col min="2796" max="2796" width="31.28515625" style="3" customWidth="1"/>
    <col min="2797" max="2798" width="7.7109375" style="3"/>
    <col min="2799" max="2799" width="15.7109375" style="3" customWidth="1"/>
    <col min="2800" max="2808" width="7.7109375" style="3"/>
    <col min="2809" max="2809" width="11.140625" style="3" customWidth="1"/>
    <col min="2810" max="2810" width="8.28515625" style="3" customWidth="1"/>
    <col min="2811" max="2811" width="7.7109375" style="3"/>
    <col min="2812" max="2812" width="8.7109375" style="3" customWidth="1"/>
    <col min="2813" max="2813" width="7.7109375" style="3"/>
    <col min="2814" max="2814" width="8.85546875" style="3" customWidth="1"/>
    <col min="2815" max="2815" width="8.42578125" style="3" customWidth="1"/>
    <col min="2816" max="2816" width="9" style="3" customWidth="1"/>
    <col min="2817" max="2817" width="8.85546875" style="3" customWidth="1"/>
    <col min="2818" max="2821" width="7.7109375" style="3"/>
    <col min="2822" max="2822" width="10.5703125" style="3" customWidth="1"/>
    <col min="2823" max="2823" width="11.85546875" style="3" customWidth="1"/>
    <col min="2824" max="3050" width="7.7109375" style="3"/>
    <col min="3051" max="3051" width="17.85546875" style="3" customWidth="1"/>
    <col min="3052" max="3052" width="31.28515625" style="3" customWidth="1"/>
    <col min="3053" max="3054" width="7.7109375" style="3"/>
    <col min="3055" max="3055" width="15.7109375" style="3" customWidth="1"/>
    <col min="3056" max="3064" width="7.7109375" style="3"/>
    <col min="3065" max="3065" width="11.140625" style="3" customWidth="1"/>
    <col min="3066" max="3066" width="8.28515625" style="3" customWidth="1"/>
    <col min="3067" max="3067" width="7.7109375" style="3"/>
    <col min="3068" max="3068" width="8.7109375" style="3" customWidth="1"/>
    <col min="3069" max="3069" width="7.7109375" style="3"/>
    <col min="3070" max="3070" width="8.85546875" style="3" customWidth="1"/>
    <col min="3071" max="3071" width="8.42578125" style="3" customWidth="1"/>
    <col min="3072" max="3072" width="9" style="3" customWidth="1"/>
    <col min="3073" max="3073" width="8.85546875" style="3" customWidth="1"/>
    <col min="3074" max="3077" width="7.7109375" style="3"/>
    <col min="3078" max="3078" width="10.5703125" style="3" customWidth="1"/>
    <col min="3079" max="3079" width="11.85546875" style="3" customWidth="1"/>
    <col min="3080" max="3306" width="7.7109375" style="3"/>
    <col min="3307" max="3307" width="17.85546875" style="3" customWidth="1"/>
    <col min="3308" max="3308" width="31.28515625" style="3" customWidth="1"/>
    <col min="3309" max="3310" width="7.7109375" style="3"/>
    <col min="3311" max="3311" width="15.7109375" style="3" customWidth="1"/>
    <col min="3312" max="3320" width="7.7109375" style="3"/>
    <col min="3321" max="3321" width="11.140625" style="3" customWidth="1"/>
    <col min="3322" max="3322" width="8.28515625" style="3" customWidth="1"/>
    <col min="3323" max="3323" width="7.7109375" style="3"/>
    <col min="3324" max="3324" width="8.7109375" style="3" customWidth="1"/>
    <col min="3325" max="3325" width="7.7109375" style="3"/>
    <col min="3326" max="3326" width="8.85546875" style="3" customWidth="1"/>
    <col min="3327" max="3327" width="8.42578125" style="3" customWidth="1"/>
    <col min="3328" max="3328" width="9" style="3" customWidth="1"/>
    <col min="3329" max="3329" width="8.85546875" style="3" customWidth="1"/>
    <col min="3330" max="3333" width="7.7109375" style="3"/>
    <col min="3334" max="3334" width="10.5703125" style="3" customWidth="1"/>
    <col min="3335" max="3335" width="11.85546875" style="3" customWidth="1"/>
    <col min="3336" max="3562" width="7.7109375" style="3"/>
    <col min="3563" max="3563" width="17.85546875" style="3" customWidth="1"/>
    <col min="3564" max="3564" width="31.28515625" style="3" customWidth="1"/>
    <col min="3565" max="3566" width="7.7109375" style="3"/>
    <col min="3567" max="3567" width="15.7109375" style="3" customWidth="1"/>
    <col min="3568" max="3576" width="7.7109375" style="3"/>
    <col min="3577" max="3577" width="11.140625" style="3" customWidth="1"/>
    <col min="3578" max="3578" width="8.28515625" style="3" customWidth="1"/>
    <col min="3579" max="3579" width="7.7109375" style="3"/>
    <col min="3580" max="3580" width="8.7109375" style="3" customWidth="1"/>
    <col min="3581" max="3581" width="7.7109375" style="3"/>
    <col min="3582" max="3582" width="8.85546875" style="3" customWidth="1"/>
    <col min="3583" max="3583" width="8.42578125" style="3" customWidth="1"/>
    <col min="3584" max="3584" width="9" style="3" customWidth="1"/>
    <col min="3585" max="3585" width="8.85546875" style="3" customWidth="1"/>
    <col min="3586" max="3589" width="7.7109375" style="3"/>
    <col min="3590" max="3590" width="10.5703125" style="3" customWidth="1"/>
    <col min="3591" max="3591" width="11.85546875" style="3" customWidth="1"/>
    <col min="3592" max="3818" width="7.7109375" style="3"/>
    <col min="3819" max="3819" width="17.85546875" style="3" customWidth="1"/>
    <col min="3820" max="3820" width="31.28515625" style="3" customWidth="1"/>
    <col min="3821" max="3822" width="7.7109375" style="3"/>
    <col min="3823" max="3823" width="15.7109375" style="3" customWidth="1"/>
    <col min="3824" max="3832" width="7.7109375" style="3"/>
    <col min="3833" max="3833" width="11.140625" style="3" customWidth="1"/>
    <col min="3834" max="3834" width="8.28515625" style="3" customWidth="1"/>
    <col min="3835" max="3835" width="7.7109375" style="3"/>
    <col min="3836" max="3836" width="8.7109375" style="3" customWidth="1"/>
    <col min="3837" max="3837" width="7.7109375" style="3"/>
    <col min="3838" max="3838" width="8.85546875" style="3" customWidth="1"/>
    <col min="3839" max="3839" width="8.42578125" style="3" customWidth="1"/>
    <col min="3840" max="3840" width="9" style="3" customWidth="1"/>
    <col min="3841" max="3841" width="8.85546875" style="3" customWidth="1"/>
    <col min="3842" max="3845" width="7.7109375" style="3"/>
    <col min="3846" max="3846" width="10.5703125" style="3" customWidth="1"/>
    <col min="3847" max="3847" width="11.85546875" style="3" customWidth="1"/>
    <col min="3848" max="4074" width="7.7109375" style="3"/>
    <col min="4075" max="4075" width="17.85546875" style="3" customWidth="1"/>
    <col min="4076" max="4076" width="31.28515625" style="3" customWidth="1"/>
    <col min="4077" max="4078" width="7.7109375" style="3"/>
    <col min="4079" max="4079" width="15.7109375" style="3" customWidth="1"/>
    <col min="4080" max="4088" width="7.7109375" style="3"/>
    <col min="4089" max="4089" width="11.140625" style="3" customWidth="1"/>
    <col min="4090" max="4090" width="8.28515625" style="3" customWidth="1"/>
    <col min="4091" max="4091" width="7.7109375" style="3"/>
    <col min="4092" max="4092" width="8.7109375" style="3" customWidth="1"/>
    <col min="4093" max="4093" width="7.7109375" style="3"/>
    <col min="4094" max="4094" width="8.85546875" style="3" customWidth="1"/>
    <col min="4095" max="4095" width="8.42578125" style="3" customWidth="1"/>
    <col min="4096" max="4096" width="9" style="3" customWidth="1"/>
    <col min="4097" max="4097" width="8.85546875" style="3" customWidth="1"/>
    <col min="4098" max="4101" width="7.7109375" style="3"/>
    <col min="4102" max="4102" width="10.5703125" style="3" customWidth="1"/>
    <col min="4103" max="4103" width="11.85546875" style="3" customWidth="1"/>
    <col min="4104" max="4330" width="7.7109375" style="3"/>
    <col min="4331" max="4331" width="17.85546875" style="3" customWidth="1"/>
    <col min="4332" max="4332" width="31.28515625" style="3" customWidth="1"/>
    <col min="4333" max="4334" width="7.7109375" style="3"/>
    <col min="4335" max="4335" width="15.7109375" style="3" customWidth="1"/>
    <col min="4336" max="4344" width="7.7109375" style="3"/>
    <col min="4345" max="4345" width="11.140625" style="3" customWidth="1"/>
    <col min="4346" max="4346" width="8.28515625" style="3" customWidth="1"/>
    <col min="4347" max="4347" width="7.7109375" style="3"/>
    <col min="4348" max="4348" width="8.7109375" style="3" customWidth="1"/>
    <col min="4349" max="4349" width="7.7109375" style="3"/>
    <col min="4350" max="4350" width="8.85546875" style="3" customWidth="1"/>
    <col min="4351" max="4351" width="8.42578125" style="3" customWidth="1"/>
    <col min="4352" max="4352" width="9" style="3" customWidth="1"/>
    <col min="4353" max="4353" width="8.85546875" style="3" customWidth="1"/>
    <col min="4354" max="4357" width="7.7109375" style="3"/>
    <col min="4358" max="4358" width="10.5703125" style="3" customWidth="1"/>
    <col min="4359" max="4359" width="11.85546875" style="3" customWidth="1"/>
    <col min="4360" max="4586" width="7.7109375" style="3"/>
    <col min="4587" max="4587" width="17.85546875" style="3" customWidth="1"/>
    <col min="4588" max="4588" width="31.28515625" style="3" customWidth="1"/>
    <col min="4589" max="4590" width="7.7109375" style="3"/>
    <col min="4591" max="4591" width="15.7109375" style="3" customWidth="1"/>
    <col min="4592" max="4600" width="7.7109375" style="3"/>
    <col min="4601" max="4601" width="11.140625" style="3" customWidth="1"/>
    <col min="4602" max="4602" width="8.28515625" style="3" customWidth="1"/>
    <col min="4603" max="4603" width="7.7109375" style="3"/>
    <col min="4604" max="4604" width="8.7109375" style="3" customWidth="1"/>
    <col min="4605" max="4605" width="7.7109375" style="3"/>
    <col min="4606" max="4606" width="8.85546875" style="3" customWidth="1"/>
    <col min="4607" max="4607" width="8.42578125" style="3" customWidth="1"/>
    <col min="4608" max="4608" width="9" style="3" customWidth="1"/>
    <col min="4609" max="4609" width="8.85546875" style="3" customWidth="1"/>
    <col min="4610" max="4613" width="7.7109375" style="3"/>
    <col min="4614" max="4614" width="10.5703125" style="3" customWidth="1"/>
    <col min="4615" max="4615" width="11.85546875" style="3" customWidth="1"/>
    <col min="4616" max="4842" width="7.7109375" style="3"/>
    <col min="4843" max="4843" width="17.85546875" style="3" customWidth="1"/>
    <col min="4844" max="4844" width="31.28515625" style="3" customWidth="1"/>
    <col min="4845" max="4846" width="7.7109375" style="3"/>
    <col min="4847" max="4847" width="15.7109375" style="3" customWidth="1"/>
    <col min="4848" max="4856" width="7.7109375" style="3"/>
    <col min="4857" max="4857" width="11.140625" style="3" customWidth="1"/>
    <col min="4858" max="4858" width="8.28515625" style="3" customWidth="1"/>
    <col min="4859" max="4859" width="7.7109375" style="3"/>
    <col min="4860" max="4860" width="8.7109375" style="3" customWidth="1"/>
    <col min="4861" max="4861" width="7.7109375" style="3"/>
    <col min="4862" max="4862" width="8.85546875" style="3" customWidth="1"/>
    <col min="4863" max="4863" width="8.42578125" style="3" customWidth="1"/>
    <col min="4864" max="4864" width="9" style="3" customWidth="1"/>
    <col min="4865" max="4865" width="8.85546875" style="3" customWidth="1"/>
    <col min="4866" max="4869" width="7.7109375" style="3"/>
    <col min="4870" max="4870" width="10.5703125" style="3" customWidth="1"/>
    <col min="4871" max="4871" width="11.85546875" style="3" customWidth="1"/>
    <col min="4872" max="5098" width="7.7109375" style="3"/>
    <col min="5099" max="5099" width="17.85546875" style="3" customWidth="1"/>
    <col min="5100" max="5100" width="31.28515625" style="3" customWidth="1"/>
    <col min="5101" max="5102" width="7.7109375" style="3"/>
    <col min="5103" max="5103" width="15.7109375" style="3" customWidth="1"/>
    <col min="5104" max="5112" width="7.7109375" style="3"/>
    <col min="5113" max="5113" width="11.140625" style="3" customWidth="1"/>
    <col min="5114" max="5114" width="8.28515625" style="3" customWidth="1"/>
    <col min="5115" max="5115" width="7.7109375" style="3"/>
    <col min="5116" max="5116" width="8.7109375" style="3" customWidth="1"/>
    <col min="5117" max="5117" width="7.7109375" style="3"/>
    <col min="5118" max="5118" width="8.85546875" style="3" customWidth="1"/>
    <col min="5119" max="5119" width="8.42578125" style="3" customWidth="1"/>
    <col min="5120" max="5120" width="9" style="3" customWidth="1"/>
    <col min="5121" max="5121" width="8.85546875" style="3" customWidth="1"/>
    <col min="5122" max="5125" width="7.7109375" style="3"/>
    <col min="5126" max="5126" width="10.5703125" style="3" customWidth="1"/>
    <col min="5127" max="5127" width="11.85546875" style="3" customWidth="1"/>
    <col min="5128" max="5354" width="7.7109375" style="3"/>
    <col min="5355" max="5355" width="17.85546875" style="3" customWidth="1"/>
    <col min="5356" max="5356" width="31.28515625" style="3" customWidth="1"/>
    <col min="5357" max="5358" width="7.7109375" style="3"/>
    <col min="5359" max="5359" width="15.7109375" style="3" customWidth="1"/>
    <col min="5360" max="5368" width="7.7109375" style="3"/>
    <col min="5369" max="5369" width="11.140625" style="3" customWidth="1"/>
    <col min="5370" max="5370" width="8.28515625" style="3" customWidth="1"/>
    <col min="5371" max="5371" width="7.7109375" style="3"/>
    <col min="5372" max="5372" width="8.7109375" style="3" customWidth="1"/>
    <col min="5373" max="5373" width="7.7109375" style="3"/>
    <col min="5374" max="5374" width="8.85546875" style="3" customWidth="1"/>
    <col min="5375" max="5375" width="8.42578125" style="3" customWidth="1"/>
    <col min="5376" max="5376" width="9" style="3" customWidth="1"/>
    <col min="5377" max="5377" width="8.85546875" style="3" customWidth="1"/>
    <col min="5378" max="5381" width="7.7109375" style="3"/>
    <col min="5382" max="5382" width="10.5703125" style="3" customWidth="1"/>
    <col min="5383" max="5383" width="11.85546875" style="3" customWidth="1"/>
    <col min="5384" max="5610" width="7.7109375" style="3"/>
    <col min="5611" max="5611" width="17.85546875" style="3" customWidth="1"/>
    <col min="5612" max="5612" width="31.28515625" style="3" customWidth="1"/>
    <col min="5613" max="5614" width="7.7109375" style="3"/>
    <col min="5615" max="5615" width="15.7109375" style="3" customWidth="1"/>
    <col min="5616" max="5624" width="7.7109375" style="3"/>
    <col min="5625" max="5625" width="11.140625" style="3" customWidth="1"/>
    <col min="5626" max="5626" width="8.28515625" style="3" customWidth="1"/>
    <col min="5627" max="5627" width="7.7109375" style="3"/>
    <col min="5628" max="5628" width="8.7109375" style="3" customWidth="1"/>
    <col min="5629" max="5629" width="7.7109375" style="3"/>
    <col min="5630" max="5630" width="8.85546875" style="3" customWidth="1"/>
    <col min="5631" max="5631" width="8.42578125" style="3" customWidth="1"/>
    <col min="5632" max="5632" width="9" style="3" customWidth="1"/>
    <col min="5633" max="5633" width="8.85546875" style="3" customWidth="1"/>
    <col min="5634" max="5637" width="7.7109375" style="3"/>
    <col min="5638" max="5638" width="10.5703125" style="3" customWidth="1"/>
    <col min="5639" max="5639" width="11.85546875" style="3" customWidth="1"/>
    <col min="5640" max="5866" width="7.7109375" style="3"/>
    <col min="5867" max="5867" width="17.85546875" style="3" customWidth="1"/>
    <col min="5868" max="5868" width="31.28515625" style="3" customWidth="1"/>
    <col min="5869" max="5870" width="7.7109375" style="3"/>
    <col min="5871" max="5871" width="15.7109375" style="3" customWidth="1"/>
    <col min="5872" max="5880" width="7.7109375" style="3"/>
    <col min="5881" max="5881" width="11.140625" style="3" customWidth="1"/>
    <col min="5882" max="5882" width="8.28515625" style="3" customWidth="1"/>
    <col min="5883" max="5883" width="7.7109375" style="3"/>
    <col min="5884" max="5884" width="8.7109375" style="3" customWidth="1"/>
    <col min="5885" max="5885" width="7.7109375" style="3"/>
    <col min="5886" max="5886" width="8.85546875" style="3" customWidth="1"/>
    <col min="5887" max="5887" width="8.42578125" style="3" customWidth="1"/>
    <col min="5888" max="5888" width="9" style="3" customWidth="1"/>
    <col min="5889" max="5889" width="8.85546875" style="3" customWidth="1"/>
    <col min="5890" max="5893" width="7.7109375" style="3"/>
    <col min="5894" max="5894" width="10.5703125" style="3" customWidth="1"/>
    <col min="5895" max="5895" width="11.85546875" style="3" customWidth="1"/>
    <col min="5896" max="6122" width="7.7109375" style="3"/>
    <col min="6123" max="6123" width="17.85546875" style="3" customWidth="1"/>
    <col min="6124" max="6124" width="31.28515625" style="3" customWidth="1"/>
    <col min="6125" max="6126" width="7.7109375" style="3"/>
    <col min="6127" max="6127" width="15.7109375" style="3" customWidth="1"/>
    <col min="6128" max="6136" width="7.7109375" style="3"/>
    <col min="6137" max="6137" width="11.140625" style="3" customWidth="1"/>
    <col min="6138" max="6138" width="8.28515625" style="3" customWidth="1"/>
    <col min="6139" max="6139" width="7.7109375" style="3"/>
    <col min="6140" max="6140" width="8.7109375" style="3" customWidth="1"/>
    <col min="6141" max="6141" width="7.7109375" style="3"/>
    <col min="6142" max="6142" width="8.85546875" style="3" customWidth="1"/>
    <col min="6143" max="6143" width="8.42578125" style="3" customWidth="1"/>
    <col min="6144" max="6144" width="9" style="3" customWidth="1"/>
    <col min="6145" max="6145" width="8.85546875" style="3" customWidth="1"/>
    <col min="6146" max="6149" width="7.7109375" style="3"/>
    <col min="6150" max="6150" width="10.5703125" style="3" customWidth="1"/>
    <col min="6151" max="6151" width="11.85546875" style="3" customWidth="1"/>
    <col min="6152" max="6378" width="7.7109375" style="3"/>
    <col min="6379" max="6379" width="17.85546875" style="3" customWidth="1"/>
    <col min="6380" max="6380" width="31.28515625" style="3" customWidth="1"/>
    <col min="6381" max="6382" width="7.7109375" style="3"/>
    <col min="6383" max="6383" width="15.7109375" style="3" customWidth="1"/>
    <col min="6384" max="6392" width="7.7109375" style="3"/>
    <col min="6393" max="6393" width="11.140625" style="3" customWidth="1"/>
    <col min="6394" max="6394" width="8.28515625" style="3" customWidth="1"/>
    <col min="6395" max="6395" width="7.7109375" style="3"/>
    <col min="6396" max="6396" width="8.7109375" style="3" customWidth="1"/>
    <col min="6397" max="6397" width="7.7109375" style="3"/>
    <col min="6398" max="6398" width="8.85546875" style="3" customWidth="1"/>
    <col min="6399" max="6399" width="8.42578125" style="3" customWidth="1"/>
    <col min="6400" max="6400" width="9" style="3" customWidth="1"/>
    <col min="6401" max="6401" width="8.85546875" style="3" customWidth="1"/>
    <col min="6402" max="6405" width="7.7109375" style="3"/>
    <col min="6406" max="6406" width="10.5703125" style="3" customWidth="1"/>
    <col min="6407" max="6407" width="11.85546875" style="3" customWidth="1"/>
    <col min="6408" max="6634" width="7.7109375" style="3"/>
    <col min="6635" max="6635" width="17.85546875" style="3" customWidth="1"/>
    <col min="6636" max="6636" width="31.28515625" style="3" customWidth="1"/>
    <col min="6637" max="6638" width="7.7109375" style="3"/>
    <col min="6639" max="6639" width="15.7109375" style="3" customWidth="1"/>
    <col min="6640" max="6648" width="7.7109375" style="3"/>
    <col min="6649" max="6649" width="11.140625" style="3" customWidth="1"/>
    <col min="6650" max="6650" width="8.28515625" style="3" customWidth="1"/>
    <col min="6651" max="6651" width="7.7109375" style="3"/>
    <col min="6652" max="6652" width="8.7109375" style="3" customWidth="1"/>
    <col min="6653" max="6653" width="7.7109375" style="3"/>
    <col min="6654" max="6654" width="8.85546875" style="3" customWidth="1"/>
    <col min="6655" max="6655" width="8.42578125" style="3" customWidth="1"/>
    <col min="6656" max="6656" width="9" style="3" customWidth="1"/>
    <col min="6657" max="6657" width="8.85546875" style="3" customWidth="1"/>
    <col min="6658" max="6661" width="7.7109375" style="3"/>
    <col min="6662" max="6662" width="10.5703125" style="3" customWidth="1"/>
    <col min="6663" max="6663" width="11.85546875" style="3" customWidth="1"/>
    <col min="6664" max="6890" width="7.7109375" style="3"/>
    <col min="6891" max="6891" width="17.85546875" style="3" customWidth="1"/>
    <col min="6892" max="6892" width="31.28515625" style="3" customWidth="1"/>
    <col min="6893" max="6894" width="7.7109375" style="3"/>
    <col min="6895" max="6895" width="15.7109375" style="3" customWidth="1"/>
    <col min="6896" max="6904" width="7.7109375" style="3"/>
    <col min="6905" max="6905" width="11.140625" style="3" customWidth="1"/>
    <col min="6906" max="6906" width="8.28515625" style="3" customWidth="1"/>
    <col min="6907" max="6907" width="7.7109375" style="3"/>
    <col min="6908" max="6908" width="8.7109375" style="3" customWidth="1"/>
    <col min="6909" max="6909" width="7.7109375" style="3"/>
    <col min="6910" max="6910" width="8.85546875" style="3" customWidth="1"/>
    <col min="6911" max="6911" width="8.42578125" style="3" customWidth="1"/>
    <col min="6912" max="6912" width="9" style="3" customWidth="1"/>
    <col min="6913" max="6913" width="8.85546875" style="3" customWidth="1"/>
    <col min="6914" max="6917" width="7.7109375" style="3"/>
    <col min="6918" max="6918" width="10.5703125" style="3" customWidth="1"/>
    <col min="6919" max="6919" width="11.85546875" style="3" customWidth="1"/>
    <col min="6920" max="7146" width="7.7109375" style="3"/>
    <col min="7147" max="7147" width="17.85546875" style="3" customWidth="1"/>
    <col min="7148" max="7148" width="31.28515625" style="3" customWidth="1"/>
    <col min="7149" max="7150" width="7.7109375" style="3"/>
    <col min="7151" max="7151" width="15.7109375" style="3" customWidth="1"/>
    <col min="7152" max="7160" width="7.7109375" style="3"/>
    <col min="7161" max="7161" width="11.140625" style="3" customWidth="1"/>
    <col min="7162" max="7162" width="8.28515625" style="3" customWidth="1"/>
    <col min="7163" max="7163" width="7.7109375" style="3"/>
    <col min="7164" max="7164" width="8.7109375" style="3" customWidth="1"/>
    <col min="7165" max="7165" width="7.7109375" style="3"/>
    <col min="7166" max="7166" width="8.85546875" style="3" customWidth="1"/>
    <col min="7167" max="7167" width="8.42578125" style="3" customWidth="1"/>
    <col min="7168" max="7168" width="9" style="3" customWidth="1"/>
    <col min="7169" max="7169" width="8.85546875" style="3" customWidth="1"/>
    <col min="7170" max="7173" width="7.7109375" style="3"/>
    <col min="7174" max="7174" width="10.5703125" style="3" customWidth="1"/>
    <col min="7175" max="7175" width="11.85546875" style="3" customWidth="1"/>
    <col min="7176" max="7402" width="7.7109375" style="3"/>
    <col min="7403" max="7403" width="17.85546875" style="3" customWidth="1"/>
    <col min="7404" max="7404" width="31.28515625" style="3" customWidth="1"/>
    <col min="7405" max="7406" width="7.7109375" style="3"/>
    <col min="7407" max="7407" width="15.7109375" style="3" customWidth="1"/>
    <col min="7408" max="7416" width="7.7109375" style="3"/>
    <col min="7417" max="7417" width="11.140625" style="3" customWidth="1"/>
    <col min="7418" max="7418" width="8.28515625" style="3" customWidth="1"/>
    <col min="7419" max="7419" width="7.7109375" style="3"/>
    <col min="7420" max="7420" width="8.7109375" style="3" customWidth="1"/>
    <col min="7421" max="7421" width="7.7109375" style="3"/>
    <col min="7422" max="7422" width="8.85546875" style="3" customWidth="1"/>
    <col min="7423" max="7423" width="8.42578125" style="3" customWidth="1"/>
    <col min="7424" max="7424" width="9" style="3" customWidth="1"/>
    <col min="7425" max="7425" width="8.85546875" style="3" customWidth="1"/>
    <col min="7426" max="7429" width="7.7109375" style="3"/>
    <col min="7430" max="7430" width="10.5703125" style="3" customWidth="1"/>
    <col min="7431" max="7431" width="11.85546875" style="3" customWidth="1"/>
    <col min="7432" max="7658" width="7.7109375" style="3"/>
    <col min="7659" max="7659" width="17.85546875" style="3" customWidth="1"/>
    <col min="7660" max="7660" width="31.28515625" style="3" customWidth="1"/>
    <col min="7661" max="7662" width="7.7109375" style="3"/>
    <col min="7663" max="7663" width="15.7109375" style="3" customWidth="1"/>
    <col min="7664" max="7672" width="7.7109375" style="3"/>
    <col min="7673" max="7673" width="11.140625" style="3" customWidth="1"/>
    <col min="7674" max="7674" width="8.28515625" style="3" customWidth="1"/>
    <col min="7675" max="7675" width="7.7109375" style="3"/>
    <col min="7676" max="7676" width="8.7109375" style="3" customWidth="1"/>
    <col min="7677" max="7677" width="7.7109375" style="3"/>
    <col min="7678" max="7678" width="8.85546875" style="3" customWidth="1"/>
    <col min="7679" max="7679" width="8.42578125" style="3" customWidth="1"/>
    <col min="7680" max="7680" width="9" style="3" customWidth="1"/>
    <col min="7681" max="7681" width="8.85546875" style="3" customWidth="1"/>
    <col min="7682" max="7685" width="7.7109375" style="3"/>
    <col min="7686" max="7686" width="10.5703125" style="3" customWidth="1"/>
    <col min="7687" max="7687" width="11.85546875" style="3" customWidth="1"/>
    <col min="7688" max="7914" width="7.7109375" style="3"/>
    <col min="7915" max="7915" width="17.85546875" style="3" customWidth="1"/>
    <col min="7916" max="7916" width="31.28515625" style="3" customWidth="1"/>
    <col min="7917" max="7918" width="7.7109375" style="3"/>
    <col min="7919" max="7919" width="15.7109375" style="3" customWidth="1"/>
    <col min="7920" max="7928" width="7.7109375" style="3"/>
    <col min="7929" max="7929" width="11.140625" style="3" customWidth="1"/>
    <col min="7930" max="7930" width="8.28515625" style="3" customWidth="1"/>
    <col min="7931" max="7931" width="7.7109375" style="3"/>
    <col min="7932" max="7932" width="8.7109375" style="3" customWidth="1"/>
    <col min="7933" max="7933" width="7.7109375" style="3"/>
    <col min="7934" max="7934" width="8.85546875" style="3" customWidth="1"/>
    <col min="7935" max="7935" width="8.42578125" style="3" customWidth="1"/>
    <col min="7936" max="7936" width="9" style="3" customWidth="1"/>
    <col min="7937" max="7937" width="8.85546875" style="3" customWidth="1"/>
    <col min="7938" max="7941" width="7.7109375" style="3"/>
    <col min="7942" max="7942" width="10.5703125" style="3" customWidth="1"/>
    <col min="7943" max="7943" width="11.85546875" style="3" customWidth="1"/>
    <col min="7944" max="8170" width="7.7109375" style="3"/>
    <col min="8171" max="8171" width="17.85546875" style="3" customWidth="1"/>
    <col min="8172" max="8172" width="31.28515625" style="3" customWidth="1"/>
    <col min="8173" max="8174" width="7.7109375" style="3"/>
    <col min="8175" max="8175" width="15.7109375" style="3" customWidth="1"/>
    <col min="8176" max="8184" width="7.7109375" style="3"/>
    <col min="8185" max="8185" width="11.140625" style="3" customWidth="1"/>
    <col min="8186" max="8186" width="8.28515625" style="3" customWidth="1"/>
    <col min="8187" max="8187" width="7.7109375" style="3"/>
    <col min="8188" max="8188" width="8.7109375" style="3" customWidth="1"/>
    <col min="8189" max="8189" width="7.7109375" style="3"/>
    <col min="8190" max="8190" width="8.85546875" style="3" customWidth="1"/>
    <col min="8191" max="8191" width="8.42578125" style="3" customWidth="1"/>
    <col min="8192" max="8192" width="9" style="3" customWidth="1"/>
    <col min="8193" max="8193" width="8.85546875" style="3" customWidth="1"/>
    <col min="8194" max="8197" width="7.7109375" style="3"/>
    <col min="8198" max="8198" width="10.5703125" style="3" customWidth="1"/>
    <col min="8199" max="8199" width="11.85546875" style="3" customWidth="1"/>
    <col min="8200" max="8426" width="7.7109375" style="3"/>
    <col min="8427" max="8427" width="17.85546875" style="3" customWidth="1"/>
    <col min="8428" max="8428" width="31.28515625" style="3" customWidth="1"/>
    <col min="8429" max="8430" width="7.7109375" style="3"/>
    <col min="8431" max="8431" width="15.7109375" style="3" customWidth="1"/>
    <col min="8432" max="8440" width="7.7109375" style="3"/>
    <col min="8441" max="8441" width="11.140625" style="3" customWidth="1"/>
    <col min="8442" max="8442" width="8.28515625" style="3" customWidth="1"/>
    <col min="8443" max="8443" width="7.7109375" style="3"/>
    <col min="8444" max="8444" width="8.7109375" style="3" customWidth="1"/>
    <col min="8445" max="8445" width="7.7109375" style="3"/>
    <col min="8446" max="8446" width="8.85546875" style="3" customWidth="1"/>
    <col min="8447" max="8447" width="8.42578125" style="3" customWidth="1"/>
    <col min="8448" max="8448" width="9" style="3" customWidth="1"/>
    <col min="8449" max="8449" width="8.85546875" style="3" customWidth="1"/>
    <col min="8450" max="8453" width="7.7109375" style="3"/>
    <col min="8454" max="8454" width="10.5703125" style="3" customWidth="1"/>
    <col min="8455" max="8455" width="11.85546875" style="3" customWidth="1"/>
    <col min="8456" max="8682" width="7.7109375" style="3"/>
    <col min="8683" max="8683" width="17.85546875" style="3" customWidth="1"/>
    <col min="8684" max="8684" width="31.28515625" style="3" customWidth="1"/>
    <col min="8685" max="8686" width="7.7109375" style="3"/>
    <col min="8687" max="8687" width="15.7109375" style="3" customWidth="1"/>
    <col min="8688" max="8696" width="7.7109375" style="3"/>
    <col min="8697" max="8697" width="11.140625" style="3" customWidth="1"/>
    <col min="8698" max="8698" width="8.28515625" style="3" customWidth="1"/>
    <col min="8699" max="8699" width="7.7109375" style="3"/>
    <col min="8700" max="8700" width="8.7109375" style="3" customWidth="1"/>
    <col min="8701" max="8701" width="7.7109375" style="3"/>
    <col min="8702" max="8702" width="8.85546875" style="3" customWidth="1"/>
    <col min="8703" max="8703" width="8.42578125" style="3" customWidth="1"/>
    <col min="8704" max="8704" width="9" style="3" customWidth="1"/>
    <col min="8705" max="8705" width="8.85546875" style="3" customWidth="1"/>
    <col min="8706" max="8709" width="7.7109375" style="3"/>
    <col min="8710" max="8710" width="10.5703125" style="3" customWidth="1"/>
    <col min="8711" max="8711" width="11.85546875" style="3" customWidth="1"/>
    <col min="8712" max="8938" width="7.7109375" style="3"/>
    <col min="8939" max="8939" width="17.85546875" style="3" customWidth="1"/>
    <col min="8940" max="8940" width="31.28515625" style="3" customWidth="1"/>
    <col min="8941" max="8942" width="7.7109375" style="3"/>
    <col min="8943" max="8943" width="15.7109375" style="3" customWidth="1"/>
    <col min="8944" max="8952" width="7.7109375" style="3"/>
    <col min="8953" max="8953" width="11.140625" style="3" customWidth="1"/>
    <col min="8954" max="8954" width="8.28515625" style="3" customWidth="1"/>
    <col min="8955" max="8955" width="7.7109375" style="3"/>
    <col min="8956" max="8956" width="8.7109375" style="3" customWidth="1"/>
    <col min="8957" max="8957" width="7.7109375" style="3"/>
    <col min="8958" max="8958" width="8.85546875" style="3" customWidth="1"/>
    <col min="8959" max="8959" width="8.42578125" style="3" customWidth="1"/>
    <col min="8960" max="8960" width="9" style="3" customWidth="1"/>
    <col min="8961" max="8961" width="8.85546875" style="3" customWidth="1"/>
    <col min="8962" max="8965" width="7.7109375" style="3"/>
    <col min="8966" max="8966" width="10.5703125" style="3" customWidth="1"/>
    <col min="8967" max="8967" width="11.85546875" style="3" customWidth="1"/>
    <col min="8968" max="9194" width="7.7109375" style="3"/>
    <col min="9195" max="9195" width="17.85546875" style="3" customWidth="1"/>
    <col min="9196" max="9196" width="31.28515625" style="3" customWidth="1"/>
    <col min="9197" max="9198" width="7.7109375" style="3"/>
    <col min="9199" max="9199" width="15.7109375" style="3" customWidth="1"/>
    <col min="9200" max="9208" width="7.7109375" style="3"/>
    <col min="9209" max="9209" width="11.140625" style="3" customWidth="1"/>
    <col min="9210" max="9210" width="8.28515625" style="3" customWidth="1"/>
    <col min="9211" max="9211" width="7.7109375" style="3"/>
    <col min="9212" max="9212" width="8.7109375" style="3" customWidth="1"/>
    <col min="9213" max="9213" width="7.7109375" style="3"/>
    <col min="9214" max="9214" width="8.85546875" style="3" customWidth="1"/>
    <col min="9215" max="9215" width="8.42578125" style="3" customWidth="1"/>
    <col min="9216" max="9216" width="9" style="3" customWidth="1"/>
    <col min="9217" max="9217" width="8.85546875" style="3" customWidth="1"/>
    <col min="9218" max="9221" width="7.7109375" style="3"/>
    <col min="9222" max="9222" width="10.5703125" style="3" customWidth="1"/>
    <col min="9223" max="9223" width="11.85546875" style="3" customWidth="1"/>
    <col min="9224" max="9450" width="7.7109375" style="3"/>
    <col min="9451" max="9451" width="17.85546875" style="3" customWidth="1"/>
    <col min="9452" max="9452" width="31.28515625" style="3" customWidth="1"/>
    <col min="9453" max="9454" width="7.7109375" style="3"/>
    <col min="9455" max="9455" width="15.7109375" style="3" customWidth="1"/>
    <col min="9456" max="9464" width="7.7109375" style="3"/>
    <col min="9465" max="9465" width="11.140625" style="3" customWidth="1"/>
    <col min="9466" max="9466" width="8.28515625" style="3" customWidth="1"/>
    <col min="9467" max="9467" width="7.7109375" style="3"/>
    <col min="9468" max="9468" width="8.7109375" style="3" customWidth="1"/>
    <col min="9469" max="9469" width="7.7109375" style="3"/>
    <col min="9470" max="9470" width="8.85546875" style="3" customWidth="1"/>
    <col min="9471" max="9471" width="8.42578125" style="3" customWidth="1"/>
    <col min="9472" max="9472" width="9" style="3" customWidth="1"/>
    <col min="9473" max="9473" width="8.85546875" style="3" customWidth="1"/>
    <col min="9474" max="9477" width="7.7109375" style="3"/>
    <col min="9478" max="9478" width="10.5703125" style="3" customWidth="1"/>
    <col min="9479" max="9479" width="11.85546875" style="3" customWidth="1"/>
    <col min="9480" max="9706" width="7.7109375" style="3"/>
    <col min="9707" max="9707" width="17.85546875" style="3" customWidth="1"/>
    <col min="9708" max="9708" width="31.28515625" style="3" customWidth="1"/>
    <col min="9709" max="9710" width="7.7109375" style="3"/>
    <col min="9711" max="9711" width="15.7109375" style="3" customWidth="1"/>
    <col min="9712" max="9720" width="7.7109375" style="3"/>
    <col min="9721" max="9721" width="11.140625" style="3" customWidth="1"/>
    <col min="9722" max="9722" width="8.28515625" style="3" customWidth="1"/>
    <col min="9723" max="9723" width="7.7109375" style="3"/>
    <col min="9724" max="9724" width="8.7109375" style="3" customWidth="1"/>
    <col min="9725" max="9725" width="7.7109375" style="3"/>
    <col min="9726" max="9726" width="8.85546875" style="3" customWidth="1"/>
    <col min="9727" max="9727" width="8.42578125" style="3" customWidth="1"/>
    <col min="9728" max="9728" width="9" style="3" customWidth="1"/>
    <col min="9729" max="9729" width="8.85546875" style="3" customWidth="1"/>
    <col min="9730" max="9733" width="7.7109375" style="3"/>
    <col min="9734" max="9734" width="10.5703125" style="3" customWidth="1"/>
    <col min="9735" max="9735" width="11.85546875" style="3" customWidth="1"/>
    <col min="9736" max="9962" width="7.7109375" style="3"/>
    <col min="9963" max="9963" width="17.85546875" style="3" customWidth="1"/>
    <col min="9964" max="9964" width="31.28515625" style="3" customWidth="1"/>
    <col min="9965" max="9966" width="7.7109375" style="3"/>
    <col min="9967" max="9967" width="15.7109375" style="3" customWidth="1"/>
    <col min="9968" max="9976" width="7.7109375" style="3"/>
    <col min="9977" max="9977" width="11.140625" style="3" customWidth="1"/>
    <col min="9978" max="9978" width="8.28515625" style="3" customWidth="1"/>
    <col min="9979" max="9979" width="7.7109375" style="3"/>
    <col min="9980" max="9980" width="8.7109375" style="3" customWidth="1"/>
    <col min="9981" max="9981" width="7.7109375" style="3"/>
    <col min="9982" max="9982" width="8.85546875" style="3" customWidth="1"/>
    <col min="9983" max="9983" width="8.42578125" style="3" customWidth="1"/>
    <col min="9984" max="9984" width="9" style="3" customWidth="1"/>
    <col min="9985" max="9985" width="8.85546875" style="3" customWidth="1"/>
    <col min="9986" max="9989" width="7.7109375" style="3"/>
    <col min="9990" max="9990" width="10.5703125" style="3" customWidth="1"/>
    <col min="9991" max="9991" width="11.85546875" style="3" customWidth="1"/>
    <col min="9992" max="10218" width="7.7109375" style="3"/>
    <col min="10219" max="10219" width="17.85546875" style="3" customWidth="1"/>
    <col min="10220" max="10220" width="31.28515625" style="3" customWidth="1"/>
    <col min="10221" max="10222" width="7.7109375" style="3"/>
    <col min="10223" max="10223" width="15.7109375" style="3" customWidth="1"/>
    <col min="10224" max="10232" width="7.7109375" style="3"/>
    <col min="10233" max="10233" width="11.140625" style="3" customWidth="1"/>
    <col min="10234" max="10234" width="8.28515625" style="3" customWidth="1"/>
    <col min="10235" max="10235" width="7.7109375" style="3"/>
    <col min="10236" max="10236" width="8.7109375" style="3" customWidth="1"/>
    <col min="10237" max="10237" width="7.7109375" style="3"/>
    <col min="10238" max="10238" width="8.85546875" style="3" customWidth="1"/>
    <col min="10239" max="10239" width="8.42578125" style="3" customWidth="1"/>
    <col min="10240" max="10240" width="9" style="3" customWidth="1"/>
    <col min="10241" max="10241" width="8.85546875" style="3" customWidth="1"/>
    <col min="10242" max="10245" width="7.7109375" style="3"/>
    <col min="10246" max="10246" width="10.5703125" style="3" customWidth="1"/>
    <col min="10247" max="10247" width="11.85546875" style="3" customWidth="1"/>
    <col min="10248" max="10474" width="7.7109375" style="3"/>
    <col min="10475" max="10475" width="17.85546875" style="3" customWidth="1"/>
    <col min="10476" max="10476" width="31.28515625" style="3" customWidth="1"/>
    <col min="10477" max="10478" width="7.7109375" style="3"/>
    <col min="10479" max="10479" width="15.7109375" style="3" customWidth="1"/>
    <col min="10480" max="10488" width="7.7109375" style="3"/>
    <col min="10489" max="10489" width="11.140625" style="3" customWidth="1"/>
    <col min="10490" max="10490" width="8.28515625" style="3" customWidth="1"/>
    <col min="10491" max="10491" width="7.7109375" style="3"/>
    <col min="10492" max="10492" width="8.7109375" style="3" customWidth="1"/>
    <col min="10493" max="10493" width="7.7109375" style="3"/>
    <col min="10494" max="10494" width="8.85546875" style="3" customWidth="1"/>
    <col min="10495" max="10495" width="8.42578125" style="3" customWidth="1"/>
    <col min="10496" max="10496" width="9" style="3" customWidth="1"/>
    <col min="10497" max="10497" width="8.85546875" style="3" customWidth="1"/>
    <col min="10498" max="10501" width="7.7109375" style="3"/>
    <col min="10502" max="10502" width="10.5703125" style="3" customWidth="1"/>
    <col min="10503" max="10503" width="11.85546875" style="3" customWidth="1"/>
    <col min="10504" max="10730" width="7.7109375" style="3"/>
    <col min="10731" max="10731" width="17.85546875" style="3" customWidth="1"/>
    <col min="10732" max="10732" width="31.28515625" style="3" customWidth="1"/>
    <col min="10733" max="10734" width="7.7109375" style="3"/>
    <col min="10735" max="10735" width="15.7109375" style="3" customWidth="1"/>
    <col min="10736" max="10744" width="7.7109375" style="3"/>
    <col min="10745" max="10745" width="11.140625" style="3" customWidth="1"/>
    <col min="10746" max="10746" width="8.28515625" style="3" customWidth="1"/>
    <col min="10747" max="10747" width="7.7109375" style="3"/>
    <col min="10748" max="10748" width="8.7109375" style="3" customWidth="1"/>
    <col min="10749" max="10749" width="7.7109375" style="3"/>
    <col min="10750" max="10750" width="8.85546875" style="3" customWidth="1"/>
    <col min="10751" max="10751" width="8.42578125" style="3" customWidth="1"/>
    <col min="10752" max="10752" width="9" style="3" customWidth="1"/>
    <col min="10753" max="10753" width="8.85546875" style="3" customWidth="1"/>
    <col min="10754" max="10757" width="7.7109375" style="3"/>
    <col min="10758" max="10758" width="10.5703125" style="3" customWidth="1"/>
    <col min="10759" max="10759" width="11.85546875" style="3" customWidth="1"/>
    <col min="10760" max="10986" width="7.7109375" style="3"/>
    <col min="10987" max="10987" width="17.85546875" style="3" customWidth="1"/>
    <col min="10988" max="10988" width="31.28515625" style="3" customWidth="1"/>
    <col min="10989" max="10990" width="7.7109375" style="3"/>
    <col min="10991" max="10991" width="15.7109375" style="3" customWidth="1"/>
    <col min="10992" max="11000" width="7.7109375" style="3"/>
    <col min="11001" max="11001" width="11.140625" style="3" customWidth="1"/>
    <col min="11002" max="11002" width="8.28515625" style="3" customWidth="1"/>
    <col min="11003" max="11003" width="7.7109375" style="3"/>
    <col min="11004" max="11004" width="8.7109375" style="3" customWidth="1"/>
    <col min="11005" max="11005" width="7.7109375" style="3"/>
    <col min="11006" max="11006" width="8.85546875" style="3" customWidth="1"/>
    <col min="11007" max="11007" width="8.42578125" style="3" customWidth="1"/>
    <col min="11008" max="11008" width="9" style="3" customWidth="1"/>
    <col min="11009" max="11009" width="8.85546875" style="3" customWidth="1"/>
    <col min="11010" max="11013" width="7.7109375" style="3"/>
    <col min="11014" max="11014" width="10.5703125" style="3" customWidth="1"/>
    <col min="11015" max="11015" width="11.85546875" style="3" customWidth="1"/>
    <col min="11016" max="11242" width="7.7109375" style="3"/>
    <col min="11243" max="11243" width="17.85546875" style="3" customWidth="1"/>
    <col min="11244" max="11244" width="31.28515625" style="3" customWidth="1"/>
    <col min="11245" max="11246" width="7.7109375" style="3"/>
    <col min="11247" max="11247" width="15.7109375" style="3" customWidth="1"/>
    <col min="11248" max="11256" width="7.7109375" style="3"/>
    <col min="11257" max="11257" width="11.140625" style="3" customWidth="1"/>
    <col min="11258" max="11258" width="8.28515625" style="3" customWidth="1"/>
    <col min="11259" max="11259" width="7.7109375" style="3"/>
    <col min="11260" max="11260" width="8.7109375" style="3" customWidth="1"/>
    <col min="11261" max="11261" width="7.7109375" style="3"/>
    <col min="11262" max="11262" width="8.85546875" style="3" customWidth="1"/>
    <col min="11263" max="11263" width="8.42578125" style="3" customWidth="1"/>
    <col min="11264" max="11264" width="9" style="3" customWidth="1"/>
    <col min="11265" max="11265" width="8.85546875" style="3" customWidth="1"/>
    <col min="11266" max="11269" width="7.7109375" style="3"/>
    <col min="11270" max="11270" width="10.5703125" style="3" customWidth="1"/>
    <col min="11271" max="11271" width="11.85546875" style="3" customWidth="1"/>
    <col min="11272" max="11498" width="7.7109375" style="3"/>
    <col min="11499" max="11499" width="17.85546875" style="3" customWidth="1"/>
    <col min="11500" max="11500" width="31.28515625" style="3" customWidth="1"/>
    <col min="11501" max="11502" width="7.7109375" style="3"/>
    <col min="11503" max="11503" width="15.7109375" style="3" customWidth="1"/>
    <col min="11504" max="11512" width="7.7109375" style="3"/>
    <col min="11513" max="11513" width="11.140625" style="3" customWidth="1"/>
    <col min="11514" max="11514" width="8.28515625" style="3" customWidth="1"/>
    <col min="11515" max="11515" width="7.7109375" style="3"/>
    <col min="11516" max="11516" width="8.7109375" style="3" customWidth="1"/>
    <col min="11517" max="11517" width="7.7109375" style="3"/>
    <col min="11518" max="11518" width="8.85546875" style="3" customWidth="1"/>
    <col min="11519" max="11519" width="8.42578125" style="3" customWidth="1"/>
    <col min="11520" max="11520" width="9" style="3" customWidth="1"/>
    <col min="11521" max="11521" width="8.85546875" style="3" customWidth="1"/>
    <col min="11522" max="11525" width="7.7109375" style="3"/>
    <col min="11526" max="11526" width="10.5703125" style="3" customWidth="1"/>
    <col min="11527" max="11527" width="11.85546875" style="3" customWidth="1"/>
    <col min="11528" max="11754" width="7.7109375" style="3"/>
    <col min="11755" max="11755" width="17.85546875" style="3" customWidth="1"/>
    <col min="11756" max="11756" width="31.28515625" style="3" customWidth="1"/>
    <col min="11757" max="11758" width="7.7109375" style="3"/>
    <col min="11759" max="11759" width="15.7109375" style="3" customWidth="1"/>
    <col min="11760" max="11768" width="7.7109375" style="3"/>
    <col min="11769" max="11769" width="11.140625" style="3" customWidth="1"/>
    <col min="11770" max="11770" width="8.28515625" style="3" customWidth="1"/>
    <col min="11771" max="11771" width="7.7109375" style="3"/>
    <col min="11772" max="11772" width="8.7109375" style="3" customWidth="1"/>
    <col min="11773" max="11773" width="7.7109375" style="3"/>
    <col min="11774" max="11774" width="8.85546875" style="3" customWidth="1"/>
    <col min="11775" max="11775" width="8.42578125" style="3" customWidth="1"/>
    <col min="11776" max="11776" width="9" style="3" customWidth="1"/>
    <col min="11777" max="11777" width="8.85546875" style="3" customWidth="1"/>
    <col min="11778" max="11781" width="7.7109375" style="3"/>
    <col min="11782" max="11782" width="10.5703125" style="3" customWidth="1"/>
    <col min="11783" max="11783" width="11.85546875" style="3" customWidth="1"/>
    <col min="11784" max="12010" width="7.7109375" style="3"/>
    <col min="12011" max="12011" width="17.85546875" style="3" customWidth="1"/>
    <col min="12012" max="12012" width="31.28515625" style="3" customWidth="1"/>
    <col min="12013" max="12014" width="7.7109375" style="3"/>
    <col min="12015" max="12015" width="15.7109375" style="3" customWidth="1"/>
    <col min="12016" max="12024" width="7.7109375" style="3"/>
    <col min="12025" max="12025" width="11.140625" style="3" customWidth="1"/>
    <col min="12026" max="12026" width="8.28515625" style="3" customWidth="1"/>
    <col min="12027" max="12027" width="7.7109375" style="3"/>
    <col min="12028" max="12028" width="8.7109375" style="3" customWidth="1"/>
    <col min="12029" max="12029" width="7.7109375" style="3"/>
    <col min="12030" max="12030" width="8.85546875" style="3" customWidth="1"/>
    <col min="12031" max="12031" width="8.42578125" style="3" customWidth="1"/>
    <col min="12032" max="12032" width="9" style="3" customWidth="1"/>
    <col min="12033" max="12033" width="8.85546875" style="3" customWidth="1"/>
    <col min="12034" max="12037" width="7.7109375" style="3"/>
    <col min="12038" max="12038" width="10.5703125" style="3" customWidth="1"/>
    <col min="12039" max="12039" width="11.85546875" style="3" customWidth="1"/>
    <col min="12040" max="12266" width="7.7109375" style="3"/>
    <col min="12267" max="12267" width="17.85546875" style="3" customWidth="1"/>
    <col min="12268" max="12268" width="31.28515625" style="3" customWidth="1"/>
    <col min="12269" max="12270" width="7.7109375" style="3"/>
    <col min="12271" max="12271" width="15.7109375" style="3" customWidth="1"/>
    <col min="12272" max="12280" width="7.7109375" style="3"/>
    <col min="12281" max="12281" width="11.140625" style="3" customWidth="1"/>
    <col min="12282" max="12282" width="8.28515625" style="3" customWidth="1"/>
    <col min="12283" max="12283" width="7.7109375" style="3"/>
    <col min="12284" max="12284" width="8.7109375" style="3" customWidth="1"/>
    <col min="12285" max="12285" width="7.7109375" style="3"/>
    <col min="12286" max="12286" width="8.85546875" style="3" customWidth="1"/>
    <col min="12287" max="12287" width="8.42578125" style="3" customWidth="1"/>
    <col min="12288" max="12288" width="9" style="3" customWidth="1"/>
    <col min="12289" max="12289" width="8.85546875" style="3" customWidth="1"/>
    <col min="12290" max="12293" width="7.7109375" style="3"/>
    <col min="12294" max="12294" width="10.5703125" style="3" customWidth="1"/>
    <col min="12295" max="12295" width="11.85546875" style="3" customWidth="1"/>
    <col min="12296" max="12522" width="7.7109375" style="3"/>
    <col min="12523" max="12523" width="17.85546875" style="3" customWidth="1"/>
    <col min="12524" max="12524" width="31.28515625" style="3" customWidth="1"/>
    <col min="12525" max="12526" width="7.7109375" style="3"/>
    <col min="12527" max="12527" width="15.7109375" style="3" customWidth="1"/>
    <col min="12528" max="12536" width="7.7109375" style="3"/>
    <col min="12537" max="12537" width="11.140625" style="3" customWidth="1"/>
    <col min="12538" max="12538" width="8.28515625" style="3" customWidth="1"/>
    <col min="12539" max="12539" width="7.7109375" style="3"/>
    <col min="12540" max="12540" width="8.7109375" style="3" customWidth="1"/>
    <col min="12541" max="12541" width="7.7109375" style="3"/>
    <col min="12542" max="12542" width="8.85546875" style="3" customWidth="1"/>
    <col min="12543" max="12543" width="8.42578125" style="3" customWidth="1"/>
    <col min="12544" max="12544" width="9" style="3" customWidth="1"/>
    <col min="12545" max="12545" width="8.85546875" style="3" customWidth="1"/>
    <col min="12546" max="12549" width="7.7109375" style="3"/>
    <col min="12550" max="12550" width="10.5703125" style="3" customWidth="1"/>
    <col min="12551" max="12551" width="11.85546875" style="3" customWidth="1"/>
    <col min="12552" max="12778" width="7.7109375" style="3"/>
    <col min="12779" max="12779" width="17.85546875" style="3" customWidth="1"/>
    <col min="12780" max="12780" width="31.28515625" style="3" customWidth="1"/>
    <col min="12781" max="12782" width="7.7109375" style="3"/>
    <col min="12783" max="12783" width="15.7109375" style="3" customWidth="1"/>
    <col min="12784" max="12792" width="7.7109375" style="3"/>
    <col min="12793" max="12793" width="11.140625" style="3" customWidth="1"/>
    <col min="12794" max="12794" width="8.28515625" style="3" customWidth="1"/>
    <col min="12795" max="12795" width="7.7109375" style="3"/>
    <col min="12796" max="12796" width="8.7109375" style="3" customWidth="1"/>
    <col min="12797" max="12797" width="7.7109375" style="3"/>
    <col min="12798" max="12798" width="8.85546875" style="3" customWidth="1"/>
    <col min="12799" max="12799" width="8.42578125" style="3" customWidth="1"/>
    <col min="12800" max="12800" width="9" style="3" customWidth="1"/>
    <col min="12801" max="12801" width="8.85546875" style="3" customWidth="1"/>
    <col min="12802" max="12805" width="7.7109375" style="3"/>
    <col min="12806" max="12806" width="10.5703125" style="3" customWidth="1"/>
    <col min="12807" max="12807" width="11.85546875" style="3" customWidth="1"/>
    <col min="12808" max="13034" width="7.7109375" style="3"/>
    <col min="13035" max="13035" width="17.85546875" style="3" customWidth="1"/>
    <col min="13036" max="13036" width="31.28515625" style="3" customWidth="1"/>
    <col min="13037" max="13038" width="7.7109375" style="3"/>
    <col min="13039" max="13039" width="15.7109375" style="3" customWidth="1"/>
    <col min="13040" max="13048" width="7.7109375" style="3"/>
    <col min="13049" max="13049" width="11.140625" style="3" customWidth="1"/>
    <col min="13050" max="13050" width="8.28515625" style="3" customWidth="1"/>
    <col min="13051" max="13051" width="7.7109375" style="3"/>
    <col min="13052" max="13052" width="8.7109375" style="3" customWidth="1"/>
    <col min="13053" max="13053" width="7.7109375" style="3"/>
    <col min="13054" max="13054" width="8.85546875" style="3" customWidth="1"/>
    <col min="13055" max="13055" width="8.42578125" style="3" customWidth="1"/>
    <col min="13056" max="13056" width="9" style="3" customWidth="1"/>
    <col min="13057" max="13057" width="8.85546875" style="3" customWidth="1"/>
    <col min="13058" max="13061" width="7.7109375" style="3"/>
    <col min="13062" max="13062" width="10.5703125" style="3" customWidth="1"/>
    <col min="13063" max="13063" width="11.85546875" style="3" customWidth="1"/>
    <col min="13064" max="13290" width="7.7109375" style="3"/>
    <col min="13291" max="13291" width="17.85546875" style="3" customWidth="1"/>
    <col min="13292" max="13292" width="31.28515625" style="3" customWidth="1"/>
    <col min="13293" max="13294" width="7.7109375" style="3"/>
    <col min="13295" max="13295" width="15.7109375" style="3" customWidth="1"/>
    <col min="13296" max="13304" width="7.7109375" style="3"/>
    <col min="13305" max="13305" width="11.140625" style="3" customWidth="1"/>
    <col min="13306" max="13306" width="8.28515625" style="3" customWidth="1"/>
    <col min="13307" max="13307" width="7.7109375" style="3"/>
    <col min="13308" max="13308" width="8.7109375" style="3" customWidth="1"/>
    <col min="13309" max="13309" width="7.7109375" style="3"/>
    <col min="13310" max="13310" width="8.85546875" style="3" customWidth="1"/>
    <col min="13311" max="13311" width="8.42578125" style="3" customWidth="1"/>
    <col min="13312" max="13312" width="9" style="3" customWidth="1"/>
    <col min="13313" max="13313" width="8.85546875" style="3" customWidth="1"/>
    <col min="13314" max="13317" width="7.7109375" style="3"/>
    <col min="13318" max="13318" width="10.5703125" style="3" customWidth="1"/>
    <col min="13319" max="13319" width="11.85546875" style="3" customWidth="1"/>
    <col min="13320" max="13546" width="7.7109375" style="3"/>
    <col min="13547" max="13547" width="17.85546875" style="3" customWidth="1"/>
    <col min="13548" max="13548" width="31.28515625" style="3" customWidth="1"/>
    <col min="13549" max="13550" width="7.7109375" style="3"/>
    <col min="13551" max="13551" width="15.7109375" style="3" customWidth="1"/>
    <col min="13552" max="13560" width="7.7109375" style="3"/>
    <col min="13561" max="13561" width="11.140625" style="3" customWidth="1"/>
    <col min="13562" max="13562" width="8.28515625" style="3" customWidth="1"/>
    <col min="13563" max="13563" width="7.7109375" style="3"/>
    <col min="13564" max="13564" width="8.7109375" style="3" customWidth="1"/>
    <col min="13565" max="13565" width="7.7109375" style="3"/>
    <col min="13566" max="13566" width="8.85546875" style="3" customWidth="1"/>
    <col min="13567" max="13567" width="8.42578125" style="3" customWidth="1"/>
    <col min="13568" max="13568" width="9" style="3" customWidth="1"/>
    <col min="13569" max="13569" width="8.85546875" style="3" customWidth="1"/>
    <col min="13570" max="13573" width="7.7109375" style="3"/>
    <col min="13574" max="13574" width="10.5703125" style="3" customWidth="1"/>
    <col min="13575" max="13575" width="11.85546875" style="3" customWidth="1"/>
    <col min="13576" max="13802" width="7.7109375" style="3"/>
    <col min="13803" max="13803" width="17.85546875" style="3" customWidth="1"/>
    <col min="13804" max="13804" width="31.28515625" style="3" customWidth="1"/>
    <col min="13805" max="13806" width="7.7109375" style="3"/>
    <col min="13807" max="13807" width="15.7109375" style="3" customWidth="1"/>
    <col min="13808" max="13816" width="7.7109375" style="3"/>
    <col min="13817" max="13817" width="11.140625" style="3" customWidth="1"/>
    <col min="13818" max="13818" width="8.28515625" style="3" customWidth="1"/>
    <col min="13819" max="13819" width="7.7109375" style="3"/>
    <col min="13820" max="13820" width="8.7109375" style="3" customWidth="1"/>
    <col min="13821" max="13821" width="7.7109375" style="3"/>
    <col min="13822" max="13822" width="8.85546875" style="3" customWidth="1"/>
    <col min="13823" max="13823" width="8.42578125" style="3" customWidth="1"/>
    <col min="13824" max="13824" width="9" style="3" customWidth="1"/>
    <col min="13825" max="13825" width="8.85546875" style="3" customWidth="1"/>
    <col min="13826" max="13829" width="7.7109375" style="3"/>
    <col min="13830" max="13830" width="10.5703125" style="3" customWidth="1"/>
    <col min="13831" max="13831" width="11.85546875" style="3" customWidth="1"/>
    <col min="13832" max="14058" width="7.7109375" style="3"/>
    <col min="14059" max="14059" width="17.85546875" style="3" customWidth="1"/>
    <col min="14060" max="14060" width="31.28515625" style="3" customWidth="1"/>
    <col min="14061" max="14062" width="7.7109375" style="3"/>
    <col min="14063" max="14063" width="15.7109375" style="3" customWidth="1"/>
    <col min="14064" max="14072" width="7.7109375" style="3"/>
    <col min="14073" max="14073" width="11.140625" style="3" customWidth="1"/>
    <col min="14074" max="14074" width="8.28515625" style="3" customWidth="1"/>
    <col min="14075" max="14075" width="7.7109375" style="3"/>
    <col min="14076" max="14076" width="8.7109375" style="3" customWidth="1"/>
    <col min="14077" max="14077" width="7.7109375" style="3"/>
    <col min="14078" max="14078" width="8.85546875" style="3" customWidth="1"/>
    <col min="14079" max="14079" width="8.42578125" style="3" customWidth="1"/>
    <col min="14080" max="14080" width="9" style="3" customWidth="1"/>
    <col min="14081" max="14081" width="8.85546875" style="3" customWidth="1"/>
    <col min="14082" max="14085" width="7.7109375" style="3"/>
    <col min="14086" max="14086" width="10.5703125" style="3" customWidth="1"/>
    <col min="14087" max="14087" width="11.85546875" style="3" customWidth="1"/>
    <col min="14088" max="14314" width="7.7109375" style="3"/>
    <col min="14315" max="14315" width="17.85546875" style="3" customWidth="1"/>
    <col min="14316" max="14316" width="31.28515625" style="3" customWidth="1"/>
    <col min="14317" max="14318" width="7.7109375" style="3"/>
    <col min="14319" max="14319" width="15.7109375" style="3" customWidth="1"/>
    <col min="14320" max="14328" width="7.7109375" style="3"/>
    <col min="14329" max="14329" width="11.140625" style="3" customWidth="1"/>
    <col min="14330" max="14330" width="8.28515625" style="3" customWidth="1"/>
    <col min="14331" max="14331" width="7.7109375" style="3"/>
    <col min="14332" max="14332" width="8.7109375" style="3" customWidth="1"/>
    <col min="14333" max="14333" width="7.7109375" style="3"/>
    <col min="14334" max="14334" width="8.85546875" style="3" customWidth="1"/>
    <col min="14335" max="14335" width="8.42578125" style="3" customWidth="1"/>
    <col min="14336" max="14336" width="9" style="3" customWidth="1"/>
    <col min="14337" max="14337" width="8.85546875" style="3" customWidth="1"/>
    <col min="14338" max="14341" width="7.7109375" style="3"/>
    <col min="14342" max="14342" width="10.5703125" style="3" customWidth="1"/>
    <col min="14343" max="14343" width="11.85546875" style="3" customWidth="1"/>
    <col min="14344" max="14570" width="7.7109375" style="3"/>
    <col min="14571" max="14571" width="17.85546875" style="3" customWidth="1"/>
    <col min="14572" max="14572" width="31.28515625" style="3" customWidth="1"/>
    <col min="14573" max="14574" width="7.7109375" style="3"/>
    <col min="14575" max="14575" width="15.7109375" style="3" customWidth="1"/>
    <col min="14576" max="14584" width="7.7109375" style="3"/>
    <col min="14585" max="14585" width="11.140625" style="3" customWidth="1"/>
    <col min="14586" max="14586" width="8.28515625" style="3" customWidth="1"/>
    <col min="14587" max="14587" width="7.7109375" style="3"/>
    <col min="14588" max="14588" width="8.7109375" style="3" customWidth="1"/>
    <col min="14589" max="14589" width="7.7109375" style="3"/>
    <col min="14590" max="14590" width="8.85546875" style="3" customWidth="1"/>
    <col min="14591" max="14591" width="8.42578125" style="3" customWidth="1"/>
    <col min="14592" max="14592" width="9" style="3" customWidth="1"/>
    <col min="14593" max="14593" width="8.85546875" style="3" customWidth="1"/>
    <col min="14594" max="14597" width="7.7109375" style="3"/>
    <col min="14598" max="14598" width="10.5703125" style="3" customWidth="1"/>
    <col min="14599" max="14599" width="11.85546875" style="3" customWidth="1"/>
    <col min="14600" max="14826" width="7.7109375" style="3"/>
    <col min="14827" max="14827" width="17.85546875" style="3" customWidth="1"/>
    <col min="14828" max="14828" width="31.28515625" style="3" customWidth="1"/>
    <col min="14829" max="14830" width="7.7109375" style="3"/>
    <col min="14831" max="14831" width="15.7109375" style="3" customWidth="1"/>
    <col min="14832" max="14840" width="7.7109375" style="3"/>
    <col min="14841" max="14841" width="11.140625" style="3" customWidth="1"/>
    <col min="14842" max="14842" width="8.28515625" style="3" customWidth="1"/>
    <col min="14843" max="14843" width="7.7109375" style="3"/>
    <col min="14844" max="14844" width="8.7109375" style="3" customWidth="1"/>
    <col min="14845" max="14845" width="7.7109375" style="3"/>
    <col min="14846" max="14846" width="8.85546875" style="3" customWidth="1"/>
    <col min="14847" max="14847" width="8.42578125" style="3" customWidth="1"/>
    <col min="14848" max="14848" width="9" style="3" customWidth="1"/>
    <col min="14849" max="14849" width="8.85546875" style="3" customWidth="1"/>
    <col min="14850" max="14853" width="7.7109375" style="3"/>
    <col min="14854" max="14854" width="10.5703125" style="3" customWidth="1"/>
    <col min="14855" max="14855" width="11.85546875" style="3" customWidth="1"/>
    <col min="14856" max="15082" width="7.7109375" style="3"/>
    <col min="15083" max="15083" width="17.85546875" style="3" customWidth="1"/>
    <col min="15084" max="15084" width="31.28515625" style="3" customWidth="1"/>
    <col min="15085" max="15086" width="7.7109375" style="3"/>
    <col min="15087" max="15087" width="15.7109375" style="3" customWidth="1"/>
    <col min="15088" max="15096" width="7.7109375" style="3"/>
    <col min="15097" max="15097" width="11.140625" style="3" customWidth="1"/>
    <col min="15098" max="15098" width="8.28515625" style="3" customWidth="1"/>
    <col min="15099" max="15099" width="7.7109375" style="3"/>
    <col min="15100" max="15100" width="8.7109375" style="3" customWidth="1"/>
    <col min="15101" max="15101" width="7.7109375" style="3"/>
    <col min="15102" max="15102" width="8.85546875" style="3" customWidth="1"/>
    <col min="15103" max="15103" width="8.42578125" style="3" customWidth="1"/>
    <col min="15104" max="15104" width="9" style="3" customWidth="1"/>
    <col min="15105" max="15105" width="8.85546875" style="3" customWidth="1"/>
    <col min="15106" max="15109" width="7.7109375" style="3"/>
    <col min="15110" max="15110" width="10.5703125" style="3" customWidth="1"/>
    <col min="15111" max="15111" width="11.85546875" style="3" customWidth="1"/>
    <col min="15112" max="15338" width="7.7109375" style="3"/>
    <col min="15339" max="15339" width="17.85546875" style="3" customWidth="1"/>
    <col min="15340" max="15340" width="31.28515625" style="3" customWidth="1"/>
    <col min="15341" max="15342" width="7.7109375" style="3"/>
    <col min="15343" max="15343" width="15.7109375" style="3" customWidth="1"/>
    <col min="15344" max="15352" width="7.7109375" style="3"/>
    <col min="15353" max="15353" width="11.140625" style="3" customWidth="1"/>
    <col min="15354" max="15354" width="8.28515625" style="3" customWidth="1"/>
    <col min="15355" max="15355" width="7.7109375" style="3"/>
    <col min="15356" max="15356" width="8.7109375" style="3" customWidth="1"/>
    <col min="15357" max="15357" width="7.7109375" style="3"/>
    <col min="15358" max="15358" width="8.85546875" style="3" customWidth="1"/>
    <col min="15359" max="15359" width="8.42578125" style="3" customWidth="1"/>
    <col min="15360" max="15360" width="9" style="3" customWidth="1"/>
    <col min="15361" max="15361" width="8.85546875" style="3" customWidth="1"/>
    <col min="15362" max="15365" width="7.7109375" style="3"/>
    <col min="15366" max="15366" width="10.5703125" style="3" customWidth="1"/>
    <col min="15367" max="15367" width="11.85546875" style="3" customWidth="1"/>
    <col min="15368" max="15594" width="7.7109375" style="3"/>
    <col min="15595" max="15595" width="17.85546875" style="3" customWidth="1"/>
    <col min="15596" max="15596" width="31.28515625" style="3" customWidth="1"/>
    <col min="15597" max="15598" width="7.7109375" style="3"/>
    <col min="15599" max="15599" width="15.7109375" style="3" customWidth="1"/>
    <col min="15600" max="15608" width="7.7109375" style="3"/>
    <col min="15609" max="15609" width="11.140625" style="3" customWidth="1"/>
    <col min="15610" max="15610" width="8.28515625" style="3" customWidth="1"/>
    <col min="15611" max="15611" width="7.7109375" style="3"/>
    <col min="15612" max="15612" width="8.7109375" style="3" customWidth="1"/>
    <col min="15613" max="15613" width="7.7109375" style="3"/>
    <col min="15614" max="15614" width="8.85546875" style="3" customWidth="1"/>
    <col min="15615" max="15615" width="8.42578125" style="3" customWidth="1"/>
    <col min="15616" max="15616" width="9" style="3" customWidth="1"/>
    <col min="15617" max="15617" width="8.85546875" style="3" customWidth="1"/>
    <col min="15618" max="15621" width="7.7109375" style="3"/>
    <col min="15622" max="15622" width="10.5703125" style="3" customWidth="1"/>
    <col min="15623" max="15623" width="11.85546875" style="3" customWidth="1"/>
    <col min="15624" max="15850" width="7.7109375" style="3"/>
    <col min="15851" max="15851" width="17.85546875" style="3" customWidth="1"/>
    <col min="15852" max="15852" width="31.28515625" style="3" customWidth="1"/>
    <col min="15853" max="15854" width="7.7109375" style="3"/>
    <col min="15855" max="15855" width="15.7109375" style="3" customWidth="1"/>
    <col min="15856" max="15864" width="7.7109375" style="3"/>
    <col min="15865" max="15865" width="11.140625" style="3" customWidth="1"/>
    <col min="15866" max="15866" width="8.28515625" style="3" customWidth="1"/>
    <col min="15867" max="15867" width="7.7109375" style="3"/>
    <col min="15868" max="15868" width="8.7109375" style="3" customWidth="1"/>
    <col min="15869" max="15869" width="7.7109375" style="3"/>
    <col min="15870" max="15870" width="8.85546875" style="3" customWidth="1"/>
    <col min="15871" max="15871" width="8.42578125" style="3" customWidth="1"/>
    <col min="15872" max="15872" width="9" style="3" customWidth="1"/>
    <col min="15873" max="15873" width="8.85546875" style="3" customWidth="1"/>
    <col min="15874" max="15877" width="7.7109375" style="3"/>
    <col min="15878" max="15878" width="10.5703125" style="3" customWidth="1"/>
    <col min="15879" max="15879" width="11.85546875" style="3" customWidth="1"/>
    <col min="15880" max="16106" width="7.7109375" style="3"/>
    <col min="16107" max="16107" width="17.85546875" style="3" customWidth="1"/>
    <col min="16108" max="16108" width="31.28515625" style="3" customWidth="1"/>
    <col min="16109" max="16110" width="7.7109375" style="3"/>
    <col min="16111" max="16111" width="15.7109375" style="3" customWidth="1"/>
    <col min="16112" max="16120" width="7.7109375" style="3"/>
    <col min="16121" max="16121" width="11.140625" style="3" customWidth="1"/>
    <col min="16122" max="16122" width="8.28515625" style="3" customWidth="1"/>
    <col min="16123" max="16123" width="7.7109375" style="3"/>
    <col min="16124" max="16124" width="8.7109375" style="3" customWidth="1"/>
    <col min="16125" max="16125" width="7.7109375" style="3"/>
    <col min="16126" max="16126" width="8.85546875" style="3" customWidth="1"/>
    <col min="16127" max="16127" width="8.42578125" style="3" customWidth="1"/>
    <col min="16128" max="16128" width="9" style="3" customWidth="1"/>
    <col min="16129" max="16129" width="8.85546875" style="3" customWidth="1"/>
    <col min="16130" max="16133" width="7.7109375" style="3"/>
    <col min="16134" max="16134" width="10.5703125" style="3" customWidth="1"/>
    <col min="16135" max="16135" width="11.85546875" style="3" customWidth="1"/>
    <col min="16136" max="16384" width="7.7109375" style="3"/>
  </cols>
  <sheetData>
    <row r="2" spans="3:7" s="2" customFormat="1" ht="21.95" customHeight="1">
      <c r="C2" s="1"/>
      <c r="D2" s="1"/>
      <c r="E2" s="1"/>
      <c r="F2" s="1"/>
      <c r="G2" s="1"/>
    </row>
    <row r="3" spans="3:7" s="2" customFormat="1" ht="21.95" customHeight="1">
      <c r="C3" s="46"/>
      <c r="D3" s="46"/>
      <c r="E3" s="46"/>
      <c r="F3" s="46"/>
      <c r="G3" s="1"/>
    </row>
    <row r="4" spans="3:7" s="2" customFormat="1" ht="21.95" customHeight="1">
      <c r="C4" s="47" t="s">
        <v>59</v>
      </c>
      <c r="D4" s="47"/>
      <c r="E4" s="47"/>
      <c r="F4" s="47"/>
      <c r="G4" s="4"/>
    </row>
    <row r="5" spans="3:7" ht="21.95" customHeight="1">
      <c r="C5" s="48" t="s">
        <v>60</v>
      </c>
      <c r="D5" s="48"/>
      <c r="E5" s="48"/>
      <c r="F5" s="48"/>
      <c r="G5" s="2"/>
    </row>
    <row r="6" spans="3:7" ht="21.95" customHeight="1">
      <c r="C6" s="49" t="s">
        <v>94</v>
      </c>
      <c r="D6" s="50"/>
      <c r="E6" s="50"/>
      <c r="F6" s="50"/>
      <c r="G6" s="6"/>
    </row>
    <row r="7" spans="3:7" ht="24" customHeight="1">
      <c r="C7" s="46" t="s">
        <v>61</v>
      </c>
      <c r="D7" s="46"/>
      <c r="E7" s="46"/>
      <c r="F7" s="46"/>
      <c r="G7" s="6"/>
    </row>
    <row r="8" spans="3:7" ht="21.95" customHeight="1">
      <c r="C8" s="41" t="s">
        <v>94</v>
      </c>
      <c r="D8" s="42"/>
      <c r="E8" s="43"/>
      <c r="F8" s="7"/>
      <c r="G8" s="6"/>
    </row>
    <row r="9" spans="3:7" ht="34.5" customHeight="1">
      <c r="C9" s="8" t="s">
        <v>62</v>
      </c>
      <c r="D9" s="44" t="s">
        <v>63</v>
      </c>
      <c r="E9" s="45"/>
      <c r="F9" s="9"/>
      <c r="G9" s="6"/>
    </row>
    <row r="10" spans="3:7" ht="24" customHeight="1">
      <c r="C10" s="10" t="s">
        <v>64</v>
      </c>
      <c r="D10" s="11">
        <v>563</v>
      </c>
      <c r="E10" s="12"/>
      <c r="F10" s="9"/>
      <c r="G10" s="6"/>
    </row>
    <row r="11" spans="3:7" ht="28.5" customHeight="1">
      <c r="C11" s="10" t="s">
        <v>65</v>
      </c>
      <c r="D11" s="11">
        <v>9816</v>
      </c>
      <c r="E11" s="12"/>
      <c r="F11" s="9"/>
      <c r="G11" s="6"/>
    </row>
    <row r="12" spans="3:7" ht="24.75" customHeight="1">
      <c r="C12" s="10" t="s">
        <v>66</v>
      </c>
      <c r="D12" s="11">
        <v>1179</v>
      </c>
      <c r="E12" s="12"/>
      <c r="F12" s="9"/>
      <c r="G12" s="6"/>
    </row>
    <row r="13" spans="3:7" ht="21.95" customHeight="1">
      <c r="C13" s="38" t="s">
        <v>67</v>
      </c>
      <c r="D13" s="14">
        <v>73</v>
      </c>
      <c r="E13" s="12"/>
      <c r="F13" s="9"/>
      <c r="G13" s="6"/>
    </row>
    <row r="14" spans="3:7" ht="21.95" customHeight="1">
      <c r="C14" s="39" t="s">
        <v>68</v>
      </c>
      <c r="D14" s="14">
        <v>33</v>
      </c>
      <c r="E14" s="12"/>
      <c r="F14" s="9"/>
      <c r="G14" s="6"/>
    </row>
    <row r="15" spans="3:7" ht="21.95" customHeight="1">
      <c r="C15" s="39" t="s">
        <v>69</v>
      </c>
      <c r="D15" s="14">
        <v>40</v>
      </c>
      <c r="E15" s="12"/>
      <c r="F15" s="9"/>
      <c r="G15" s="6"/>
    </row>
    <row r="16" spans="3:7" ht="21.95" customHeight="1">
      <c r="C16" s="38" t="s">
        <v>70</v>
      </c>
      <c r="D16" s="14">
        <v>486</v>
      </c>
      <c r="E16" s="12"/>
      <c r="F16" s="9"/>
      <c r="G16" s="6"/>
    </row>
    <row r="17" spans="3:7" ht="21.95" customHeight="1">
      <c r="C17" s="10" t="s">
        <v>71</v>
      </c>
      <c r="D17" s="14">
        <f>486+73</f>
        <v>559</v>
      </c>
      <c r="E17" s="12"/>
      <c r="F17" s="9"/>
      <c r="G17" s="6"/>
    </row>
    <row r="18" spans="3:7" ht="21.95" customHeight="1">
      <c r="C18" s="38" t="s">
        <v>72</v>
      </c>
      <c r="D18" s="15">
        <v>381</v>
      </c>
      <c r="E18" s="12"/>
      <c r="F18" s="9"/>
      <c r="G18" s="6"/>
    </row>
    <row r="19" spans="3:7" ht="21.95" customHeight="1">
      <c r="C19" s="38" t="s">
        <v>73</v>
      </c>
      <c r="D19" s="16">
        <v>47</v>
      </c>
      <c r="E19" s="17"/>
      <c r="F19" s="9"/>
      <c r="G19" s="6"/>
    </row>
    <row r="20" spans="3:7" ht="21.95" customHeight="1">
      <c r="C20" s="10" t="s">
        <v>74</v>
      </c>
      <c r="D20" s="18">
        <f>D15/D17*100</f>
        <v>7.1556350626118066</v>
      </c>
      <c r="E20" s="19" t="s">
        <v>75</v>
      </c>
      <c r="F20" s="9"/>
      <c r="G20" s="6"/>
    </row>
    <row r="21" spans="3:7" ht="21" customHeight="1">
      <c r="C21" s="10" t="s">
        <v>76</v>
      </c>
      <c r="D21" s="20">
        <f>D13/D17*100</f>
        <v>13.059033989266547</v>
      </c>
      <c r="E21" s="12" t="s">
        <v>75</v>
      </c>
      <c r="F21" s="9"/>
      <c r="G21" s="6"/>
    </row>
    <row r="22" spans="3:7" ht="21.95" customHeight="1">
      <c r="C22" s="10" t="s">
        <v>77</v>
      </c>
      <c r="D22" s="21">
        <f>D17/D23</f>
        <v>2.6</v>
      </c>
      <c r="E22" s="12"/>
      <c r="F22" s="9"/>
      <c r="G22" s="13"/>
    </row>
    <row r="23" spans="3:7" ht="21.95" customHeight="1">
      <c r="C23" s="10" t="s">
        <v>78</v>
      </c>
      <c r="D23" s="14">
        <v>215</v>
      </c>
      <c r="E23" s="12"/>
      <c r="F23" s="9"/>
      <c r="G23" s="13"/>
    </row>
    <row r="24" spans="3:7" ht="21.95" customHeight="1">
      <c r="C24" s="10" t="s">
        <v>79</v>
      </c>
      <c r="D24" s="14">
        <f>365*D23</f>
        <v>78475</v>
      </c>
      <c r="E24" s="12"/>
      <c r="F24" s="9"/>
      <c r="G24" s="13"/>
    </row>
    <row r="25" spans="3:7" ht="21.95" customHeight="1">
      <c r="C25" s="10" t="s">
        <v>80</v>
      </c>
      <c r="D25" s="14">
        <v>4387</v>
      </c>
      <c r="E25" s="12"/>
      <c r="F25" s="9"/>
      <c r="G25" s="13"/>
    </row>
    <row r="26" spans="3:7" ht="21.95" customHeight="1">
      <c r="C26" s="10" t="s">
        <v>81</v>
      </c>
      <c r="D26" s="22">
        <f>D25/D17</f>
        <v>7.8479427549194991</v>
      </c>
      <c r="E26" s="12"/>
      <c r="F26" s="9"/>
      <c r="G26" s="6"/>
    </row>
    <row r="27" spans="3:7" ht="21.95" customHeight="1">
      <c r="C27" s="10" t="s">
        <v>82</v>
      </c>
      <c r="D27" s="22">
        <f>D25/D24*100</f>
        <v>5.5903153870659441</v>
      </c>
      <c r="E27" s="12" t="s">
        <v>75</v>
      </c>
      <c r="F27" s="9"/>
      <c r="G27" s="6"/>
    </row>
    <row r="28" spans="3:7" ht="21.95" customHeight="1">
      <c r="C28" s="10" t="s">
        <v>83</v>
      </c>
      <c r="D28" s="22">
        <f>D17/D23</f>
        <v>2.6</v>
      </c>
      <c r="E28" s="12"/>
      <c r="F28" s="9"/>
      <c r="G28" s="6"/>
    </row>
    <row r="29" spans="3:7" ht="51" customHeight="1">
      <c r="C29" s="40" t="s">
        <v>92</v>
      </c>
      <c r="D29" s="40"/>
      <c r="E29" s="40"/>
      <c r="F29" s="9"/>
      <c r="G29" s="6"/>
    </row>
    <row r="30" spans="3:7" ht="21.95" customHeight="1">
      <c r="C30" s="23"/>
      <c r="D30" s="23"/>
      <c r="E30" s="23"/>
      <c r="G30" s="6"/>
    </row>
    <row r="31" spans="3:7" ht="21.95" customHeight="1">
      <c r="C31" s="24"/>
      <c r="G31" s="6"/>
    </row>
    <row r="32" spans="3:7" s="5" customFormat="1" ht="21.95" customHeight="1">
      <c r="C32" s="24"/>
      <c r="D32" s="3"/>
      <c r="E32" s="3"/>
      <c r="F32" s="3"/>
      <c r="G32" s="6"/>
    </row>
    <row r="33" spans="3:7" ht="21.95" customHeight="1">
      <c r="D33" s="6"/>
      <c r="E33" s="13"/>
      <c r="F33" s="13"/>
      <c r="G33" s="13"/>
    </row>
    <row r="34" spans="3:7" ht="21.95" customHeight="1">
      <c r="D34" s="6"/>
      <c r="E34" s="6"/>
      <c r="F34" s="6"/>
      <c r="G34" s="6"/>
    </row>
    <row r="35" spans="3:7" ht="21.95" customHeight="1">
      <c r="D35" s="13"/>
      <c r="E35" s="13"/>
      <c r="F35" s="13"/>
      <c r="G35" s="13"/>
    </row>
    <row r="36" spans="3:7" ht="21.95" customHeight="1">
      <c r="D36" s="6"/>
      <c r="E36" s="6"/>
      <c r="F36" s="6"/>
      <c r="G36" s="6"/>
    </row>
    <row r="37" spans="3:7" ht="21.95" customHeight="1">
      <c r="D37" s="6"/>
      <c r="E37" s="6"/>
      <c r="F37" s="6"/>
      <c r="G37" s="6"/>
    </row>
    <row r="38" spans="3:7" ht="21.95" customHeight="1">
      <c r="C38" s="25"/>
      <c r="D38" s="26"/>
      <c r="E38" s="26"/>
      <c r="F38" s="26"/>
      <c r="G38" s="26"/>
    </row>
  </sheetData>
  <mergeCells count="8">
    <mergeCell ref="C29:E29"/>
    <mergeCell ref="C8:E8"/>
    <mergeCell ref="D9:E9"/>
    <mergeCell ref="C3:F3"/>
    <mergeCell ref="C4:F4"/>
    <mergeCell ref="C5:F5"/>
    <mergeCell ref="C6:F6"/>
    <mergeCell ref="C7:F7"/>
  </mergeCells>
  <pageMargins left="0.7" right="0.7" top="0.75" bottom="0.75" header="0.3" footer="0.3"/>
  <pageSetup scale="9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4"/>
  <sheetViews>
    <sheetView tabSelected="1" view="pageBreakPreview" zoomScale="51" zoomScaleNormal="51" zoomScaleSheetLayoutView="51" workbookViewId="0">
      <selection activeCell="E4" sqref="E4"/>
    </sheetView>
  </sheetViews>
  <sheetFormatPr defaultColWidth="9.140625" defaultRowHeight="18.75"/>
  <cols>
    <col min="1" max="1" width="10.5703125" style="34" customWidth="1"/>
    <col min="2" max="2" width="29" style="32" bestFit="1" customWidth="1"/>
    <col min="3" max="3" width="13" style="34" customWidth="1"/>
    <col min="4" max="4" width="13.28515625" style="34" customWidth="1"/>
    <col min="5" max="5" width="15.140625" style="34" customWidth="1"/>
    <col min="6" max="6" width="15" style="34" hidden="1" customWidth="1"/>
    <col min="7" max="7" width="14.140625" style="34" hidden="1" customWidth="1"/>
    <col min="8" max="8" width="16.5703125" style="34" hidden="1" customWidth="1"/>
    <col min="9" max="9" width="13.42578125" style="34" hidden="1" customWidth="1"/>
    <col min="10" max="10" width="16.28515625" style="34" hidden="1" customWidth="1"/>
    <col min="11" max="11" width="17.7109375" style="34" hidden="1" customWidth="1"/>
    <col min="12" max="13" width="14.7109375" style="34" hidden="1" customWidth="1"/>
    <col min="14" max="14" width="15.85546875" style="34" hidden="1" customWidth="1"/>
    <col min="15" max="15" width="29.140625" style="34" customWidth="1"/>
    <col min="16" max="16384" width="9.140625" style="34"/>
  </cols>
  <sheetData>
    <row r="1" spans="1:15" s="33" customFormat="1">
      <c r="A1" s="27"/>
      <c r="B1" s="30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33" customFormat="1">
      <c r="A2" s="27"/>
      <c r="B2" s="30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>
      <c r="A3" s="27"/>
      <c r="B3" s="30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>
      <c r="A4" s="27"/>
      <c r="B4" s="30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7"/>
      <c r="B5" s="3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>
      <c r="A6" s="51" t="s">
        <v>93</v>
      </c>
      <c r="B6" s="51"/>
      <c r="C6" s="51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>
      <c r="A7" s="54" t="s">
        <v>58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5">
      <c r="A8" s="55" t="s">
        <v>90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>
      <c r="A9" s="55" t="s">
        <v>0</v>
      </c>
      <c r="B9" s="56" t="s">
        <v>1</v>
      </c>
      <c r="C9" s="57" t="s">
        <v>91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ht="36" customHeight="1">
      <c r="A10" s="55"/>
      <c r="B10" s="56"/>
      <c r="C10" s="60">
        <v>45658</v>
      </c>
      <c r="D10" s="60">
        <v>45689</v>
      </c>
      <c r="E10" s="60">
        <v>45717</v>
      </c>
      <c r="F10" s="60">
        <v>45748</v>
      </c>
      <c r="G10" s="60">
        <v>45778</v>
      </c>
      <c r="H10" s="60">
        <v>45809</v>
      </c>
      <c r="I10" s="60">
        <v>45839</v>
      </c>
      <c r="J10" s="60">
        <v>45870</v>
      </c>
      <c r="K10" s="60">
        <v>45901</v>
      </c>
      <c r="L10" s="60">
        <v>45931</v>
      </c>
      <c r="M10" s="60">
        <v>45962</v>
      </c>
      <c r="N10" s="60">
        <v>45992</v>
      </c>
      <c r="O10" s="61" t="s">
        <v>2</v>
      </c>
    </row>
    <row r="11" spans="1:15" ht="36" customHeight="1">
      <c r="A11" s="55"/>
      <c r="B11" s="62" t="s">
        <v>3</v>
      </c>
      <c r="C11" s="63">
        <v>401</v>
      </c>
      <c r="D11" s="37">
        <v>916</v>
      </c>
      <c r="E11" s="63">
        <v>804</v>
      </c>
      <c r="F11" s="64"/>
      <c r="G11" s="64"/>
      <c r="H11" s="64"/>
      <c r="I11" s="64"/>
      <c r="J11" s="28"/>
      <c r="K11" s="28"/>
      <c r="L11" s="65"/>
      <c r="M11" s="65"/>
      <c r="N11" s="66"/>
      <c r="O11" s="67">
        <f t="shared" ref="O11:O50" si="0">SUM(C11+D11+E11+F11+G11+H11+I11+J11+K11+L11+M11+N11)</f>
        <v>2121</v>
      </c>
    </row>
    <row r="12" spans="1:15" ht="46.5" customHeight="1">
      <c r="A12" s="55"/>
      <c r="B12" s="62" t="s">
        <v>4</v>
      </c>
      <c r="C12" s="63">
        <v>50</v>
      </c>
      <c r="D12" s="37">
        <v>102</v>
      </c>
      <c r="E12" s="63">
        <v>68</v>
      </c>
      <c r="F12" s="64"/>
      <c r="G12" s="64"/>
      <c r="H12" s="64"/>
      <c r="I12" s="64"/>
      <c r="J12" s="28"/>
      <c r="K12" s="28"/>
      <c r="L12" s="65"/>
      <c r="M12" s="65"/>
      <c r="N12" s="66"/>
      <c r="O12" s="67">
        <f t="shared" si="0"/>
        <v>220</v>
      </c>
    </row>
    <row r="13" spans="1:15" ht="36" customHeight="1">
      <c r="A13" s="55"/>
      <c r="B13" s="62" t="s">
        <v>5</v>
      </c>
      <c r="C13" s="63">
        <v>117</v>
      </c>
      <c r="D13" s="37">
        <v>175</v>
      </c>
      <c r="E13" s="63">
        <v>210</v>
      </c>
      <c r="F13" s="64"/>
      <c r="G13" s="64"/>
      <c r="H13" s="64"/>
      <c r="I13" s="64"/>
      <c r="J13" s="28"/>
      <c r="K13" s="28"/>
      <c r="L13" s="65"/>
      <c r="M13" s="65"/>
      <c r="N13" s="66"/>
      <c r="O13" s="67">
        <f t="shared" si="0"/>
        <v>502</v>
      </c>
    </row>
    <row r="14" spans="1:15" ht="36" customHeight="1">
      <c r="A14" s="55"/>
      <c r="B14" s="62" t="s">
        <v>6</v>
      </c>
      <c r="C14" s="63">
        <v>0</v>
      </c>
      <c r="D14" s="37">
        <v>0</v>
      </c>
      <c r="E14" s="63">
        <v>0</v>
      </c>
      <c r="F14" s="64"/>
      <c r="G14" s="64"/>
      <c r="H14" s="64"/>
      <c r="I14" s="64"/>
      <c r="J14" s="28"/>
      <c r="K14" s="28"/>
      <c r="L14" s="65"/>
      <c r="M14" s="65"/>
      <c r="N14" s="66"/>
      <c r="O14" s="67">
        <f t="shared" si="0"/>
        <v>0</v>
      </c>
    </row>
    <row r="15" spans="1:15" ht="36" customHeight="1">
      <c r="A15" s="55"/>
      <c r="B15" s="62" t="s">
        <v>7</v>
      </c>
      <c r="C15" s="63">
        <v>193</v>
      </c>
      <c r="D15" s="37">
        <v>342</v>
      </c>
      <c r="E15" s="63">
        <v>328</v>
      </c>
      <c r="F15" s="64"/>
      <c r="G15" s="64"/>
      <c r="H15" s="64"/>
      <c r="I15" s="64"/>
      <c r="J15" s="28"/>
      <c r="K15" s="28"/>
      <c r="L15" s="65"/>
      <c r="M15" s="65"/>
      <c r="N15" s="66"/>
      <c r="O15" s="67">
        <f t="shared" si="0"/>
        <v>863</v>
      </c>
    </row>
    <row r="16" spans="1:15" ht="36" customHeight="1">
      <c r="A16" s="55"/>
      <c r="B16" s="62" t="s">
        <v>8</v>
      </c>
      <c r="C16" s="63">
        <v>0</v>
      </c>
      <c r="D16" s="37">
        <v>0</v>
      </c>
      <c r="E16" s="63">
        <v>0</v>
      </c>
      <c r="F16" s="64"/>
      <c r="G16" s="64"/>
      <c r="H16" s="64"/>
      <c r="I16" s="64"/>
      <c r="J16" s="28"/>
      <c r="K16" s="28"/>
      <c r="L16" s="65"/>
      <c r="M16" s="65"/>
      <c r="N16" s="66"/>
      <c r="O16" s="67">
        <f t="shared" si="0"/>
        <v>0</v>
      </c>
    </row>
    <row r="17" spans="1:15" ht="36" customHeight="1">
      <c r="A17" s="55"/>
      <c r="B17" s="62" t="s">
        <v>9</v>
      </c>
      <c r="C17" s="63">
        <v>35</v>
      </c>
      <c r="D17" s="37">
        <v>51</v>
      </c>
      <c r="E17" s="63">
        <v>64</v>
      </c>
      <c r="F17" s="64"/>
      <c r="G17" s="64"/>
      <c r="H17" s="64"/>
      <c r="I17" s="64"/>
      <c r="J17" s="28"/>
      <c r="K17" s="28"/>
      <c r="L17" s="65"/>
      <c r="M17" s="65"/>
      <c r="N17" s="66"/>
      <c r="O17" s="67">
        <f t="shared" si="0"/>
        <v>150</v>
      </c>
    </row>
    <row r="18" spans="1:15" ht="36" customHeight="1">
      <c r="A18" s="55"/>
      <c r="B18" s="62" t="s">
        <v>10</v>
      </c>
      <c r="C18" s="63">
        <v>343</v>
      </c>
      <c r="D18" s="37">
        <v>697</v>
      </c>
      <c r="E18" s="63">
        <v>667</v>
      </c>
      <c r="F18" s="64"/>
      <c r="G18" s="64"/>
      <c r="H18" s="64"/>
      <c r="I18" s="64"/>
      <c r="J18" s="28"/>
      <c r="K18" s="28"/>
      <c r="L18" s="65"/>
      <c r="M18" s="65"/>
      <c r="N18" s="66"/>
      <c r="O18" s="67">
        <f t="shared" si="0"/>
        <v>1707</v>
      </c>
    </row>
    <row r="19" spans="1:15" ht="36" customHeight="1">
      <c r="A19" s="55"/>
      <c r="B19" s="62" t="s">
        <v>12</v>
      </c>
      <c r="C19" s="63">
        <v>50</v>
      </c>
      <c r="D19" s="37">
        <v>117</v>
      </c>
      <c r="E19" s="63">
        <v>95</v>
      </c>
      <c r="F19" s="64"/>
      <c r="G19" s="64"/>
      <c r="H19" s="64"/>
      <c r="I19" s="64"/>
      <c r="J19" s="28"/>
      <c r="K19" s="28"/>
      <c r="L19" s="65"/>
      <c r="M19" s="65"/>
      <c r="N19" s="66"/>
      <c r="O19" s="67">
        <f t="shared" si="0"/>
        <v>262</v>
      </c>
    </row>
    <row r="20" spans="1:15" ht="36" customHeight="1">
      <c r="A20" s="55"/>
      <c r="B20" s="62" t="s">
        <v>13</v>
      </c>
      <c r="C20" s="63">
        <v>142</v>
      </c>
      <c r="D20" s="37">
        <v>248</v>
      </c>
      <c r="E20" s="63">
        <v>191</v>
      </c>
      <c r="F20" s="64"/>
      <c r="G20" s="64"/>
      <c r="H20" s="64"/>
      <c r="I20" s="64"/>
      <c r="J20" s="28"/>
      <c r="K20" s="28"/>
      <c r="L20" s="65"/>
      <c r="M20" s="65"/>
      <c r="N20" s="66"/>
      <c r="O20" s="67">
        <f t="shared" si="0"/>
        <v>581</v>
      </c>
    </row>
    <row r="21" spans="1:15" ht="36" customHeight="1">
      <c r="A21" s="55"/>
      <c r="B21" s="62" t="s">
        <v>14</v>
      </c>
      <c r="C21" s="63">
        <v>0</v>
      </c>
      <c r="D21" s="37">
        <v>0</v>
      </c>
      <c r="E21" s="63">
        <v>0</v>
      </c>
      <c r="F21" s="64"/>
      <c r="G21" s="64"/>
      <c r="H21" s="64"/>
      <c r="I21" s="64"/>
      <c r="J21" s="28"/>
      <c r="K21" s="28"/>
      <c r="L21" s="65"/>
      <c r="M21" s="65"/>
      <c r="N21" s="66"/>
      <c r="O21" s="67">
        <f t="shared" si="0"/>
        <v>0</v>
      </c>
    </row>
    <row r="22" spans="1:15" ht="36" customHeight="1">
      <c r="A22" s="55"/>
      <c r="B22" s="62" t="s">
        <v>15</v>
      </c>
      <c r="C22" s="63">
        <v>68</v>
      </c>
      <c r="D22" s="37">
        <v>189</v>
      </c>
      <c r="E22" s="63">
        <v>163</v>
      </c>
      <c r="F22" s="64"/>
      <c r="G22" s="64"/>
      <c r="H22" s="64"/>
      <c r="I22" s="64"/>
      <c r="J22" s="28"/>
      <c r="K22" s="28"/>
      <c r="L22" s="65"/>
      <c r="M22" s="65"/>
      <c r="N22" s="66"/>
      <c r="O22" s="67">
        <f t="shared" si="0"/>
        <v>420</v>
      </c>
    </row>
    <row r="23" spans="1:15" ht="36" customHeight="1">
      <c r="A23" s="55"/>
      <c r="B23" s="62" t="s">
        <v>16</v>
      </c>
      <c r="C23" s="63">
        <v>60</v>
      </c>
      <c r="D23" s="37">
        <v>129</v>
      </c>
      <c r="E23" s="63">
        <v>90</v>
      </c>
      <c r="F23" s="64"/>
      <c r="G23" s="64"/>
      <c r="H23" s="64"/>
      <c r="I23" s="64"/>
      <c r="J23" s="28"/>
      <c r="K23" s="28"/>
      <c r="L23" s="65"/>
      <c r="M23" s="65"/>
      <c r="N23" s="66"/>
      <c r="O23" s="67">
        <f t="shared" si="0"/>
        <v>279</v>
      </c>
    </row>
    <row r="24" spans="1:15" ht="36" customHeight="1">
      <c r="A24" s="55"/>
      <c r="B24" s="62" t="s">
        <v>17</v>
      </c>
      <c r="C24" s="63">
        <v>189</v>
      </c>
      <c r="D24" s="37">
        <v>407</v>
      </c>
      <c r="E24" s="63">
        <v>286</v>
      </c>
      <c r="F24" s="64"/>
      <c r="G24" s="64"/>
      <c r="H24" s="64"/>
      <c r="I24" s="64"/>
      <c r="J24" s="28"/>
      <c r="K24" s="28"/>
      <c r="L24" s="65"/>
      <c r="M24" s="65"/>
      <c r="N24" s="66"/>
      <c r="O24" s="67">
        <f t="shared" si="0"/>
        <v>882</v>
      </c>
    </row>
    <row r="25" spans="1:15" ht="36" customHeight="1">
      <c r="A25" s="55"/>
      <c r="B25" s="62" t="s">
        <v>18</v>
      </c>
      <c r="C25" s="63">
        <v>1</v>
      </c>
      <c r="D25" s="37">
        <v>3</v>
      </c>
      <c r="E25" s="63">
        <v>1</v>
      </c>
      <c r="F25" s="64"/>
      <c r="G25" s="64"/>
      <c r="H25" s="64"/>
      <c r="I25" s="64"/>
      <c r="J25" s="28"/>
      <c r="K25" s="28"/>
      <c r="L25" s="65"/>
      <c r="M25" s="65"/>
      <c r="N25" s="66"/>
      <c r="O25" s="67">
        <f t="shared" si="0"/>
        <v>5</v>
      </c>
    </row>
    <row r="26" spans="1:15" ht="36" customHeight="1">
      <c r="A26" s="55"/>
      <c r="B26" s="62" t="s">
        <v>19</v>
      </c>
      <c r="C26" s="63">
        <v>0</v>
      </c>
      <c r="D26" s="37">
        <v>0</v>
      </c>
      <c r="E26" s="63">
        <v>0</v>
      </c>
      <c r="F26" s="64"/>
      <c r="G26" s="64"/>
      <c r="H26" s="64"/>
      <c r="I26" s="64"/>
      <c r="J26" s="28"/>
      <c r="K26" s="28"/>
      <c r="L26" s="65"/>
      <c r="M26" s="65"/>
      <c r="N26" s="66"/>
      <c r="O26" s="67">
        <f t="shared" si="0"/>
        <v>0</v>
      </c>
    </row>
    <row r="27" spans="1:15" ht="36" customHeight="1">
      <c r="A27" s="55"/>
      <c r="B27" s="62" t="s">
        <v>20</v>
      </c>
      <c r="C27" s="63">
        <v>0</v>
      </c>
      <c r="D27" s="37">
        <v>0</v>
      </c>
      <c r="E27" s="63">
        <v>0</v>
      </c>
      <c r="F27" s="64"/>
      <c r="G27" s="64"/>
      <c r="H27" s="64"/>
      <c r="I27" s="64"/>
      <c r="J27" s="28"/>
      <c r="K27" s="28"/>
      <c r="L27" s="65"/>
      <c r="M27" s="65"/>
      <c r="N27" s="66"/>
      <c r="O27" s="67">
        <f t="shared" si="0"/>
        <v>0</v>
      </c>
    </row>
    <row r="28" spans="1:15" ht="36" customHeight="1">
      <c r="A28" s="55"/>
      <c r="B28" s="62" t="s">
        <v>21</v>
      </c>
      <c r="C28" s="63">
        <v>173</v>
      </c>
      <c r="D28" s="37">
        <v>344</v>
      </c>
      <c r="E28" s="63">
        <v>379</v>
      </c>
      <c r="F28" s="64"/>
      <c r="G28" s="64"/>
      <c r="H28" s="64"/>
      <c r="I28" s="64"/>
      <c r="J28" s="28"/>
      <c r="K28" s="28"/>
      <c r="L28" s="65"/>
      <c r="M28" s="65"/>
      <c r="N28" s="66"/>
      <c r="O28" s="67">
        <f t="shared" si="0"/>
        <v>896</v>
      </c>
    </row>
    <row r="29" spans="1:15" ht="36" customHeight="1">
      <c r="A29" s="55"/>
      <c r="B29" s="62" t="s">
        <v>22</v>
      </c>
      <c r="C29" s="63">
        <v>91</v>
      </c>
      <c r="D29" s="37">
        <v>242</v>
      </c>
      <c r="E29" s="63">
        <v>213</v>
      </c>
      <c r="F29" s="64"/>
      <c r="G29" s="64"/>
      <c r="H29" s="64"/>
      <c r="I29" s="64"/>
      <c r="J29" s="28"/>
      <c r="K29" s="28"/>
      <c r="L29" s="65"/>
      <c r="M29" s="65"/>
      <c r="N29" s="66"/>
      <c r="O29" s="67">
        <f t="shared" si="0"/>
        <v>546</v>
      </c>
    </row>
    <row r="30" spans="1:15" ht="36" customHeight="1">
      <c r="A30" s="55"/>
      <c r="B30" s="62" t="s">
        <v>23</v>
      </c>
      <c r="C30" s="63">
        <v>116</v>
      </c>
      <c r="D30" s="37">
        <v>215</v>
      </c>
      <c r="E30" s="63">
        <v>245</v>
      </c>
      <c r="F30" s="64"/>
      <c r="G30" s="64"/>
      <c r="H30" s="64"/>
      <c r="I30" s="64"/>
      <c r="J30" s="28"/>
      <c r="K30" s="28"/>
      <c r="L30" s="65"/>
      <c r="M30" s="65"/>
      <c r="N30" s="66"/>
      <c r="O30" s="67">
        <f t="shared" si="0"/>
        <v>576</v>
      </c>
    </row>
    <row r="31" spans="1:15" ht="36" customHeight="1">
      <c r="A31" s="55"/>
      <c r="B31" s="62" t="s">
        <v>24</v>
      </c>
      <c r="C31" s="63">
        <v>87</v>
      </c>
      <c r="D31" s="37">
        <v>164</v>
      </c>
      <c r="E31" s="63">
        <v>146</v>
      </c>
      <c r="F31" s="64"/>
      <c r="G31" s="64"/>
      <c r="H31" s="64"/>
      <c r="I31" s="64"/>
      <c r="J31" s="28"/>
      <c r="K31" s="28"/>
      <c r="L31" s="65"/>
      <c r="M31" s="65"/>
      <c r="N31" s="66"/>
      <c r="O31" s="67">
        <f t="shared" si="0"/>
        <v>397</v>
      </c>
    </row>
    <row r="32" spans="1:15" ht="36" customHeight="1">
      <c r="A32" s="55"/>
      <c r="B32" s="62" t="s">
        <v>25</v>
      </c>
      <c r="C32" s="63">
        <v>232</v>
      </c>
      <c r="D32" s="37">
        <v>411</v>
      </c>
      <c r="E32" s="63">
        <v>246</v>
      </c>
      <c r="F32" s="64"/>
      <c r="G32" s="64"/>
      <c r="H32" s="64"/>
      <c r="I32" s="64"/>
      <c r="J32" s="28"/>
      <c r="K32" s="28"/>
      <c r="L32" s="65"/>
      <c r="M32" s="65"/>
      <c r="N32" s="66"/>
      <c r="O32" s="67">
        <f t="shared" si="0"/>
        <v>889</v>
      </c>
    </row>
    <row r="33" spans="1:15" ht="36" customHeight="1">
      <c r="A33" s="55"/>
      <c r="B33" s="62" t="s">
        <v>26</v>
      </c>
      <c r="C33" s="63">
        <v>47</v>
      </c>
      <c r="D33" s="37">
        <v>135</v>
      </c>
      <c r="E33" s="63">
        <v>129</v>
      </c>
      <c r="F33" s="64"/>
      <c r="G33" s="64"/>
      <c r="H33" s="64"/>
      <c r="I33" s="64"/>
      <c r="J33" s="28"/>
      <c r="K33" s="28"/>
      <c r="L33" s="65"/>
      <c r="M33" s="65"/>
      <c r="N33" s="66"/>
      <c r="O33" s="67">
        <f t="shared" si="0"/>
        <v>311</v>
      </c>
    </row>
    <row r="34" spans="1:15" ht="36" customHeight="1">
      <c r="A34" s="55"/>
      <c r="B34" s="62" t="s">
        <v>27</v>
      </c>
      <c r="C34" s="63">
        <v>0</v>
      </c>
      <c r="D34" s="37">
        <v>0</v>
      </c>
      <c r="E34" s="63">
        <v>0</v>
      </c>
      <c r="F34" s="64"/>
      <c r="G34" s="64"/>
      <c r="H34" s="64"/>
      <c r="I34" s="64"/>
      <c r="J34" s="28"/>
      <c r="K34" s="28"/>
      <c r="L34" s="65"/>
      <c r="M34" s="65"/>
      <c r="N34" s="66"/>
      <c r="O34" s="67">
        <f t="shared" si="0"/>
        <v>0</v>
      </c>
    </row>
    <row r="35" spans="1:15" ht="36" customHeight="1">
      <c r="A35" s="55"/>
      <c r="B35" s="62" t="s">
        <v>28</v>
      </c>
      <c r="C35" s="63">
        <v>83</v>
      </c>
      <c r="D35" s="37">
        <v>0</v>
      </c>
      <c r="E35" s="63">
        <v>0</v>
      </c>
      <c r="F35" s="64"/>
      <c r="G35" s="64"/>
      <c r="H35" s="64"/>
      <c r="I35" s="64"/>
      <c r="J35" s="28"/>
      <c r="K35" s="28"/>
      <c r="L35" s="65"/>
      <c r="M35" s="65"/>
      <c r="N35" s="66"/>
      <c r="O35" s="67">
        <f t="shared" si="0"/>
        <v>83</v>
      </c>
    </row>
    <row r="36" spans="1:15" ht="36" customHeight="1">
      <c r="A36" s="55"/>
      <c r="B36" s="62" t="s">
        <v>29</v>
      </c>
      <c r="C36" s="63">
        <v>278</v>
      </c>
      <c r="D36" s="37">
        <v>501</v>
      </c>
      <c r="E36" s="63">
        <v>376</v>
      </c>
      <c r="F36" s="64"/>
      <c r="G36" s="64"/>
      <c r="H36" s="64"/>
      <c r="I36" s="64"/>
      <c r="J36" s="28"/>
      <c r="K36" s="28"/>
      <c r="L36" s="65"/>
      <c r="M36" s="65"/>
      <c r="N36" s="66"/>
      <c r="O36" s="67">
        <f t="shared" si="0"/>
        <v>1155</v>
      </c>
    </row>
    <row r="37" spans="1:15" ht="36" customHeight="1">
      <c r="A37" s="55"/>
      <c r="B37" s="62" t="s">
        <v>30</v>
      </c>
      <c r="C37" s="63">
        <v>13</v>
      </c>
      <c r="D37" s="37">
        <v>109</v>
      </c>
      <c r="E37" s="63">
        <v>45</v>
      </c>
      <c r="F37" s="64"/>
      <c r="G37" s="64"/>
      <c r="H37" s="64"/>
      <c r="I37" s="64"/>
      <c r="J37" s="28"/>
      <c r="K37" s="28"/>
      <c r="L37" s="65"/>
      <c r="M37" s="65"/>
      <c r="N37" s="66"/>
      <c r="O37" s="67">
        <f t="shared" si="0"/>
        <v>167</v>
      </c>
    </row>
    <row r="38" spans="1:15" ht="36" customHeight="1">
      <c r="A38" s="55"/>
      <c r="B38" s="62" t="s">
        <v>31</v>
      </c>
      <c r="C38" s="63">
        <v>353</v>
      </c>
      <c r="D38" s="37">
        <v>720</v>
      </c>
      <c r="E38" s="63">
        <v>544</v>
      </c>
      <c r="F38" s="64"/>
      <c r="G38" s="64"/>
      <c r="H38" s="64"/>
      <c r="I38" s="64"/>
      <c r="J38" s="28"/>
      <c r="K38" s="28"/>
      <c r="L38" s="65"/>
      <c r="M38" s="65"/>
      <c r="N38" s="66"/>
      <c r="O38" s="67">
        <f t="shared" si="0"/>
        <v>1617</v>
      </c>
    </row>
    <row r="39" spans="1:15" ht="36" customHeight="1">
      <c r="A39" s="55"/>
      <c r="B39" s="62" t="s">
        <v>32</v>
      </c>
      <c r="C39" s="63">
        <v>672</v>
      </c>
      <c r="D39" s="37">
        <v>1147</v>
      </c>
      <c r="E39" s="63">
        <v>934</v>
      </c>
      <c r="F39" s="64"/>
      <c r="G39" s="64"/>
      <c r="H39" s="64"/>
      <c r="I39" s="64"/>
      <c r="J39" s="28"/>
      <c r="K39" s="28"/>
      <c r="L39" s="65"/>
      <c r="M39" s="65"/>
      <c r="N39" s="66"/>
      <c r="O39" s="67">
        <f t="shared" si="0"/>
        <v>2753</v>
      </c>
    </row>
    <row r="40" spans="1:15" ht="36" customHeight="1">
      <c r="A40" s="55"/>
      <c r="B40" s="62" t="s">
        <v>34</v>
      </c>
      <c r="C40" s="63">
        <v>0</v>
      </c>
      <c r="D40" s="37">
        <v>0</v>
      </c>
      <c r="E40" s="63">
        <v>0</v>
      </c>
      <c r="F40" s="64"/>
      <c r="G40" s="64"/>
      <c r="H40" s="64"/>
      <c r="I40" s="64"/>
      <c r="J40" s="28"/>
      <c r="K40" s="28"/>
      <c r="L40" s="65"/>
      <c r="M40" s="65"/>
      <c r="N40" s="66"/>
      <c r="O40" s="67">
        <f t="shared" si="0"/>
        <v>0</v>
      </c>
    </row>
    <row r="41" spans="1:15" ht="36" customHeight="1">
      <c r="A41" s="55"/>
      <c r="B41" s="62" t="s">
        <v>35</v>
      </c>
      <c r="C41" s="63">
        <v>0</v>
      </c>
      <c r="D41" s="37">
        <v>0</v>
      </c>
      <c r="E41" s="63">
        <v>0</v>
      </c>
      <c r="F41" s="64"/>
      <c r="G41" s="64"/>
      <c r="H41" s="64"/>
      <c r="I41" s="64"/>
      <c r="J41" s="28"/>
      <c r="K41" s="28"/>
      <c r="L41" s="65"/>
      <c r="M41" s="65"/>
      <c r="N41" s="66"/>
      <c r="O41" s="67">
        <f t="shared" si="0"/>
        <v>0</v>
      </c>
    </row>
    <row r="42" spans="1:15" ht="36" customHeight="1">
      <c r="A42" s="55"/>
      <c r="B42" s="62" t="s">
        <v>36</v>
      </c>
      <c r="C42" s="63">
        <v>0</v>
      </c>
      <c r="D42" s="37">
        <v>0</v>
      </c>
      <c r="E42" s="63">
        <v>0</v>
      </c>
      <c r="F42" s="64"/>
      <c r="G42" s="64"/>
      <c r="H42" s="64"/>
      <c r="I42" s="64"/>
      <c r="J42" s="28"/>
      <c r="K42" s="28"/>
      <c r="L42" s="65"/>
      <c r="M42" s="65"/>
      <c r="N42" s="66"/>
      <c r="O42" s="67">
        <f t="shared" si="0"/>
        <v>0</v>
      </c>
    </row>
    <row r="43" spans="1:15" ht="36" customHeight="1">
      <c r="A43" s="55"/>
      <c r="B43" s="62" t="s">
        <v>39</v>
      </c>
      <c r="C43" s="63">
        <v>21</v>
      </c>
      <c r="D43" s="37">
        <v>55</v>
      </c>
      <c r="E43" s="63">
        <v>21</v>
      </c>
      <c r="F43" s="64"/>
      <c r="G43" s="64"/>
      <c r="H43" s="64"/>
      <c r="I43" s="64"/>
      <c r="J43" s="28"/>
      <c r="K43" s="28"/>
      <c r="L43" s="65"/>
      <c r="M43" s="65"/>
      <c r="N43" s="66"/>
      <c r="O43" s="67">
        <f t="shared" si="0"/>
        <v>97</v>
      </c>
    </row>
    <row r="44" spans="1:15" ht="36" customHeight="1">
      <c r="A44" s="55"/>
      <c r="B44" s="62" t="s">
        <v>38</v>
      </c>
      <c r="C44" s="63">
        <v>91</v>
      </c>
      <c r="D44" s="37">
        <v>186</v>
      </c>
      <c r="E44" s="63">
        <v>190</v>
      </c>
      <c r="F44" s="64"/>
      <c r="G44" s="64"/>
      <c r="H44" s="64"/>
      <c r="I44" s="64"/>
      <c r="J44" s="28"/>
      <c r="K44" s="28"/>
      <c r="L44" s="65"/>
      <c r="M44" s="65"/>
      <c r="N44" s="66"/>
      <c r="O44" s="67">
        <f t="shared" si="0"/>
        <v>467</v>
      </c>
    </row>
    <row r="45" spans="1:15" ht="36" customHeight="1">
      <c r="A45" s="55"/>
      <c r="B45" s="62" t="s">
        <v>37</v>
      </c>
      <c r="C45" s="63">
        <v>322</v>
      </c>
      <c r="D45" s="37">
        <v>507</v>
      </c>
      <c r="E45" s="63">
        <v>428</v>
      </c>
      <c r="F45" s="64"/>
      <c r="G45" s="64"/>
      <c r="H45" s="64"/>
      <c r="I45" s="64"/>
      <c r="J45" s="28"/>
      <c r="K45" s="28"/>
      <c r="L45" s="65"/>
      <c r="M45" s="65"/>
      <c r="N45" s="66"/>
      <c r="O45" s="67">
        <f t="shared" si="0"/>
        <v>1257</v>
      </c>
    </row>
    <row r="46" spans="1:15" ht="36" customHeight="1">
      <c r="A46" s="55"/>
      <c r="B46" s="62" t="s">
        <v>41</v>
      </c>
      <c r="C46" s="63">
        <v>151</v>
      </c>
      <c r="D46" s="37">
        <v>274</v>
      </c>
      <c r="E46" s="63">
        <v>252</v>
      </c>
      <c r="F46" s="64"/>
      <c r="G46" s="64"/>
      <c r="H46" s="64"/>
      <c r="I46" s="64"/>
      <c r="J46" s="28"/>
      <c r="K46" s="28"/>
      <c r="L46" s="65"/>
      <c r="M46" s="65"/>
      <c r="N46" s="66"/>
      <c r="O46" s="67">
        <f t="shared" si="0"/>
        <v>677</v>
      </c>
    </row>
    <row r="47" spans="1:15" ht="36" customHeight="1">
      <c r="A47" s="55"/>
      <c r="B47" s="62" t="s">
        <v>42</v>
      </c>
      <c r="C47" s="63">
        <v>0</v>
      </c>
      <c r="D47" s="37">
        <v>0</v>
      </c>
      <c r="E47" s="63">
        <v>0</v>
      </c>
      <c r="F47" s="64"/>
      <c r="G47" s="64"/>
      <c r="H47" s="64"/>
      <c r="I47" s="64"/>
      <c r="J47" s="28"/>
      <c r="K47" s="28"/>
      <c r="L47" s="65"/>
      <c r="M47" s="65"/>
      <c r="N47" s="66"/>
      <c r="O47" s="67">
        <f t="shared" si="0"/>
        <v>0</v>
      </c>
    </row>
    <row r="48" spans="1:15" ht="36" customHeight="1">
      <c r="A48" s="55"/>
      <c r="B48" s="62" t="s">
        <v>33</v>
      </c>
      <c r="C48" s="63">
        <v>117</v>
      </c>
      <c r="D48" s="37">
        <v>241</v>
      </c>
      <c r="E48" s="63">
        <v>225</v>
      </c>
      <c r="F48" s="64"/>
      <c r="G48" s="64"/>
      <c r="H48" s="64"/>
      <c r="I48" s="64"/>
      <c r="J48" s="28"/>
      <c r="K48" s="28"/>
      <c r="L48" s="65"/>
      <c r="M48" s="65"/>
      <c r="N48" s="66"/>
      <c r="O48" s="67">
        <f t="shared" si="0"/>
        <v>583</v>
      </c>
    </row>
    <row r="49" spans="1:15" ht="36" customHeight="1">
      <c r="A49" s="55"/>
      <c r="B49" s="62" t="s">
        <v>40</v>
      </c>
      <c r="C49" s="63">
        <v>108</v>
      </c>
      <c r="D49" s="37">
        <v>42</v>
      </c>
      <c r="E49" s="63">
        <v>32</v>
      </c>
      <c r="F49" s="64"/>
      <c r="G49" s="64"/>
      <c r="H49" s="64"/>
      <c r="I49" s="64"/>
      <c r="J49" s="28"/>
      <c r="K49" s="28"/>
      <c r="L49" s="65"/>
      <c r="M49" s="65"/>
      <c r="N49" s="66"/>
      <c r="O49" s="67">
        <f t="shared" si="0"/>
        <v>182</v>
      </c>
    </row>
    <row r="50" spans="1:15" ht="36" customHeight="1">
      <c r="A50" s="55"/>
      <c r="B50" s="62" t="s">
        <v>11</v>
      </c>
      <c r="C50" s="63">
        <v>1161</v>
      </c>
      <c r="D50" s="37">
        <v>1755</v>
      </c>
      <c r="E50" s="63">
        <v>1608</v>
      </c>
      <c r="F50" s="64"/>
      <c r="G50" s="64"/>
      <c r="H50" s="64"/>
      <c r="I50" s="64"/>
      <c r="J50" s="28"/>
      <c r="K50" s="28"/>
      <c r="L50" s="65"/>
      <c r="M50" s="65"/>
      <c r="N50" s="66"/>
      <c r="O50" s="67">
        <f t="shared" si="0"/>
        <v>4524</v>
      </c>
    </row>
    <row r="51" spans="1:15" ht="36" customHeight="1">
      <c r="A51" s="68"/>
      <c r="B51" s="62" t="s">
        <v>84</v>
      </c>
      <c r="C51" s="63">
        <v>160</v>
      </c>
      <c r="D51" s="37">
        <v>347</v>
      </c>
      <c r="E51" s="63">
        <v>303</v>
      </c>
      <c r="F51" s="28"/>
      <c r="G51" s="28"/>
      <c r="H51" s="28"/>
      <c r="I51" s="28"/>
      <c r="J51" s="28"/>
      <c r="K51" s="28"/>
      <c r="L51" s="65"/>
      <c r="M51" s="65"/>
      <c r="N51" s="66"/>
      <c r="O51" s="67">
        <f>SUM(C51:N51)</f>
        <v>810</v>
      </c>
    </row>
    <row r="52" spans="1:15" ht="36" customHeight="1">
      <c r="A52" s="68"/>
      <c r="B52" s="62" t="s">
        <v>85</v>
      </c>
      <c r="C52" s="63">
        <v>405</v>
      </c>
      <c r="D52" s="37">
        <v>623</v>
      </c>
      <c r="E52" s="63">
        <v>533</v>
      </c>
      <c r="F52" s="28"/>
      <c r="G52" s="28"/>
      <c r="H52" s="28"/>
      <c r="I52" s="28"/>
      <c r="J52" s="28"/>
      <c r="K52" s="28"/>
      <c r="L52" s="65"/>
      <c r="M52" s="65"/>
      <c r="N52" s="66"/>
      <c r="O52" s="67">
        <f>SUM(C52:N52)</f>
        <v>1561</v>
      </c>
    </row>
    <row r="53" spans="1:15" ht="36" customHeight="1">
      <c r="A53" s="68"/>
      <c r="B53" s="62" t="s">
        <v>86</v>
      </c>
      <c r="C53" s="63">
        <v>0</v>
      </c>
      <c r="D53" s="37">
        <v>0</v>
      </c>
      <c r="E53" s="63">
        <v>0</v>
      </c>
      <c r="F53" s="28"/>
      <c r="G53" s="28"/>
      <c r="H53" s="28"/>
      <c r="I53" s="28"/>
      <c r="J53" s="28"/>
      <c r="K53" s="28"/>
      <c r="L53" s="65"/>
      <c r="M53" s="65"/>
      <c r="N53" s="66"/>
      <c r="O53" s="67">
        <f>SUM(C53:N53)</f>
        <v>0</v>
      </c>
    </row>
    <row r="54" spans="1:15" ht="36" customHeight="1">
      <c r="A54" s="68"/>
      <c r="B54" s="62" t="s">
        <v>87</v>
      </c>
      <c r="C54" s="63">
        <v>0</v>
      </c>
      <c r="D54" s="37">
        <v>0</v>
      </c>
      <c r="E54" s="63">
        <v>0</v>
      </c>
      <c r="F54" s="64"/>
      <c r="G54" s="64"/>
      <c r="H54" s="64"/>
      <c r="I54" s="64"/>
      <c r="J54" s="64"/>
      <c r="K54" s="28"/>
      <c r="L54" s="65"/>
      <c r="M54" s="65"/>
      <c r="N54" s="66"/>
      <c r="O54" s="67">
        <f>SUM(C54:N54)</f>
        <v>0</v>
      </c>
    </row>
    <row r="55" spans="1:15" ht="36" customHeight="1">
      <c r="A55" s="54" t="s">
        <v>43</v>
      </c>
      <c r="B55" s="54"/>
      <c r="C55" s="69">
        <f t="shared" ref="C55:O55" si="1">SUM(C11:C54)</f>
        <v>6330</v>
      </c>
      <c r="D55" s="69">
        <f t="shared" si="1"/>
        <v>11394</v>
      </c>
      <c r="E55" s="69">
        <f t="shared" si="1"/>
        <v>9816</v>
      </c>
      <c r="F55" s="69">
        <f t="shared" si="1"/>
        <v>0</v>
      </c>
      <c r="G55" s="69">
        <f t="shared" si="1"/>
        <v>0</v>
      </c>
      <c r="H55" s="69">
        <f t="shared" si="1"/>
        <v>0</v>
      </c>
      <c r="I55" s="69">
        <f t="shared" si="1"/>
        <v>0</v>
      </c>
      <c r="J55" s="69">
        <f t="shared" si="1"/>
        <v>0</v>
      </c>
      <c r="K55" s="69">
        <f t="shared" si="1"/>
        <v>0</v>
      </c>
      <c r="L55" s="69">
        <f>SUM(L11:L54)</f>
        <v>0</v>
      </c>
      <c r="M55" s="69">
        <f>SUM(M11:M54)</f>
        <v>0</v>
      </c>
      <c r="N55" s="69">
        <f>SUM(N11:N54)</f>
        <v>0</v>
      </c>
      <c r="O55" s="69">
        <f t="shared" si="1"/>
        <v>27540</v>
      </c>
    </row>
    <row r="56" spans="1:15" s="35" customFormat="1" ht="36" customHeight="1">
      <c r="A56" s="70"/>
      <c r="B56" s="71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</row>
    <row r="57" spans="1:15" ht="36" customHeight="1">
      <c r="A57" s="55" t="s">
        <v>57</v>
      </c>
      <c r="B57" s="55"/>
      <c r="C57" s="73" t="s">
        <v>88</v>
      </c>
      <c r="D57" s="74"/>
      <c r="E57" s="74"/>
      <c r="F57" s="74"/>
      <c r="G57" s="74"/>
      <c r="H57" s="75"/>
      <c r="I57" s="76"/>
      <c r="J57" s="76"/>
      <c r="K57" s="76"/>
      <c r="L57" s="76"/>
      <c r="M57" s="76"/>
      <c r="N57" s="76"/>
      <c r="O57" s="55" t="s">
        <v>49</v>
      </c>
    </row>
    <row r="58" spans="1:15" ht="36" customHeight="1">
      <c r="A58" s="55"/>
      <c r="B58" s="55"/>
      <c r="C58" s="61" t="s">
        <v>54</v>
      </c>
      <c r="D58" s="61" t="s">
        <v>55</v>
      </c>
      <c r="E58" s="61" t="s">
        <v>56</v>
      </c>
      <c r="F58" s="60">
        <v>45383</v>
      </c>
      <c r="G58" s="60">
        <v>45413</v>
      </c>
      <c r="H58" s="60">
        <v>45444</v>
      </c>
      <c r="I58" s="60">
        <v>45474</v>
      </c>
      <c r="J58" s="60">
        <v>45505</v>
      </c>
      <c r="K58" s="60">
        <v>45536</v>
      </c>
      <c r="L58" s="60">
        <v>45566</v>
      </c>
      <c r="M58" s="60">
        <v>45597</v>
      </c>
      <c r="N58" s="60">
        <v>45627</v>
      </c>
      <c r="O58" s="55"/>
    </row>
    <row r="59" spans="1:15" ht="36" customHeight="1">
      <c r="A59" s="55" t="s">
        <v>44</v>
      </c>
      <c r="B59" s="55"/>
      <c r="C59" s="69">
        <v>1203</v>
      </c>
      <c r="D59" s="69">
        <v>1295</v>
      </c>
      <c r="E59" s="69">
        <v>1179</v>
      </c>
      <c r="F59" s="69"/>
      <c r="G59" s="69"/>
      <c r="H59" s="69"/>
      <c r="I59" s="69"/>
      <c r="J59" s="69"/>
      <c r="K59" s="69"/>
      <c r="L59" s="69"/>
      <c r="M59" s="69"/>
      <c r="N59" s="69"/>
      <c r="O59" s="69">
        <f>SUM(C59+D59+E59+F59+G59+H59+I59+J59+K59+L59+M59+N59)</f>
        <v>3677</v>
      </c>
    </row>
    <row r="60" spans="1:15" ht="36" customHeight="1">
      <c r="A60" s="54" t="s">
        <v>45</v>
      </c>
      <c r="B60" s="54"/>
      <c r="C60" s="69">
        <v>513</v>
      </c>
      <c r="D60" s="69">
        <v>659</v>
      </c>
      <c r="E60" s="69">
        <v>563</v>
      </c>
      <c r="F60" s="69"/>
      <c r="G60" s="69"/>
      <c r="H60" s="69"/>
      <c r="I60" s="69"/>
      <c r="J60" s="69"/>
      <c r="K60" s="69"/>
      <c r="L60" s="69"/>
      <c r="M60" s="69"/>
      <c r="N60" s="69"/>
      <c r="O60" s="69">
        <f>SUM(C60+D60+E60+F60+G60+H60+I60+J60+K60+L60+M60+N60)</f>
        <v>1735</v>
      </c>
    </row>
    <row r="61" spans="1:15" ht="36" customHeight="1">
      <c r="A61" s="54" t="s">
        <v>46</v>
      </c>
      <c r="B61" s="54"/>
      <c r="C61" s="69">
        <v>455</v>
      </c>
      <c r="D61" s="69">
        <v>657</v>
      </c>
      <c r="E61" s="69">
        <f>486+73</f>
        <v>559</v>
      </c>
      <c r="F61" s="69"/>
      <c r="G61" s="69"/>
      <c r="H61" s="69"/>
      <c r="I61" s="69"/>
      <c r="J61" s="69"/>
      <c r="K61" s="69"/>
      <c r="L61" s="69"/>
      <c r="M61" s="69"/>
      <c r="N61" s="69"/>
      <c r="O61" s="69">
        <f>SUM(C61+D61+E61+F61+G61+H61+I61+J61+K61+L61+M61+N61)</f>
        <v>1671</v>
      </c>
    </row>
    <row r="62" spans="1:15" ht="36" customHeight="1">
      <c r="A62" s="54" t="s">
        <v>47</v>
      </c>
      <c r="B62" s="54"/>
      <c r="C62" s="69">
        <f t="shared" ref="C62:O62" si="2">SUM(C59:C61)</f>
        <v>2171</v>
      </c>
      <c r="D62" s="69">
        <f t="shared" si="2"/>
        <v>2611</v>
      </c>
      <c r="E62" s="69">
        <f t="shared" si="2"/>
        <v>2301</v>
      </c>
      <c r="F62" s="69">
        <f t="shared" si="2"/>
        <v>0</v>
      </c>
      <c r="G62" s="69">
        <f t="shared" si="2"/>
        <v>0</v>
      </c>
      <c r="H62" s="69">
        <f t="shared" ref="H62:N62" si="3">SUM(H59:H61)</f>
        <v>0</v>
      </c>
      <c r="I62" s="69">
        <f t="shared" si="3"/>
        <v>0</v>
      </c>
      <c r="J62" s="69">
        <f t="shared" si="3"/>
        <v>0</v>
      </c>
      <c r="K62" s="69">
        <f t="shared" si="3"/>
        <v>0</v>
      </c>
      <c r="L62" s="69">
        <f t="shared" si="3"/>
        <v>0</v>
      </c>
      <c r="M62" s="69">
        <f t="shared" si="3"/>
        <v>0</v>
      </c>
      <c r="N62" s="69">
        <f t="shared" si="3"/>
        <v>0</v>
      </c>
      <c r="O62" s="69">
        <f t="shared" si="2"/>
        <v>7083</v>
      </c>
    </row>
    <row r="63" spans="1:15" ht="36" customHeight="1">
      <c r="A63" s="86"/>
      <c r="B63" s="87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</row>
    <row r="64" spans="1:15" ht="36" customHeight="1">
      <c r="A64" s="55" t="s">
        <v>48</v>
      </c>
      <c r="B64" s="55"/>
      <c r="C64" s="73" t="s">
        <v>88</v>
      </c>
      <c r="D64" s="74"/>
      <c r="E64" s="74"/>
      <c r="F64" s="74"/>
      <c r="G64" s="74"/>
      <c r="H64" s="75"/>
      <c r="I64" s="76"/>
      <c r="J64" s="76"/>
      <c r="K64" s="76"/>
      <c r="L64" s="76"/>
      <c r="M64" s="76"/>
      <c r="N64" s="76"/>
      <c r="O64" s="55" t="s">
        <v>49</v>
      </c>
    </row>
    <row r="65" spans="1:15" ht="36" customHeight="1">
      <c r="A65" s="55"/>
      <c r="B65" s="55"/>
      <c r="C65" s="61" t="s">
        <v>54</v>
      </c>
      <c r="D65" s="61" t="s">
        <v>55</v>
      </c>
      <c r="E65" s="61" t="s">
        <v>56</v>
      </c>
      <c r="F65" s="60">
        <v>45383</v>
      </c>
      <c r="G65" s="60">
        <v>45413</v>
      </c>
      <c r="H65" s="60">
        <v>45444</v>
      </c>
      <c r="I65" s="60">
        <v>45474</v>
      </c>
      <c r="J65" s="60">
        <v>45505</v>
      </c>
      <c r="K65" s="60">
        <v>45536</v>
      </c>
      <c r="L65" s="60">
        <v>45566</v>
      </c>
      <c r="M65" s="60">
        <v>45597</v>
      </c>
      <c r="N65" s="60">
        <v>45627</v>
      </c>
      <c r="O65" s="55"/>
    </row>
    <row r="66" spans="1:15" ht="36" customHeight="1">
      <c r="A66" s="54" t="s">
        <v>50</v>
      </c>
      <c r="B66" s="54"/>
      <c r="C66" s="77">
        <v>65539</v>
      </c>
      <c r="D66" s="69">
        <v>62553</v>
      </c>
      <c r="E66" s="69">
        <v>67517</v>
      </c>
      <c r="F66" s="69"/>
      <c r="G66" s="69"/>
      <c r="H66" s="69"/>
      <c r="I66" s="69"/>
      <c r="J66" s="69"/>
      <c r="K66" s="69"/>
      <c r="L66" s="69"/>
      <c r="M66" s="69"/>
      <c r="N66" s="69"/>
      <c r="O66" s="78">
        <f>SUM(C66+D66+E66+F66+G66+H66+I66+J66+K66+L66+M66+N66)</f>
        <v>195609</v>
      </c>
    </row>
    <row r="67" spans="1:15" ht="36" customHeight="1">
      <c r="A67" s="54" t="s">
        <v>51</v>
      </c>
      <c r="B67" s="54"/>
      <c r="C67" s="77">
        <v>3961</v>
      </c>
      <c r="D67" s="69">
        <v>5833</v>
      </c>
      <c r="E67" s="69">
        <v>5840</v>
      </c>
      <c r="F67" s="69"/>
      <c r="G67" s="69"/>
      <c r="H67" s="69"/>
      <c r="I67" s="69"/>
      <c r="J67" s="69"/>
      <c r="K67" s="69"/>
      <c r="L67" s="69"/>
      <c r="M67" s="69"/>
      <c r="N67" s="69"/>
      <c r="O67" s="78">
        <f>SUM(C67+D67+E67+F67+G67+H67+I67+J67+K67+L67+M67+N67)</f>
        <v>15634</v>
      </c>
    </row>
    <row r="68" spans="1:15" ht="36" customHeight="1">
      <c r="A68" s="54" t="s">
        <v>52</v>
      </c>
      <c r="B68" s="54"/>
      <c r="C68" s="77">
        <v>377</v>
      </c>
      <c r="D68" s="69">
        <v>543</v>
      </c>
      <c r="E68" s="69">
        <v>428</v>
      </c>
      <c r="F68" s="69"/>
      <c r="G68" s="69"/>
      <c r="H68" s="69"/>
      <c r="I68" s="69"/>
      <c r="J68" s="69"/>
      <c r="K68" s="69"/>
      <c r="L68" s="69"/>
      <c r="M68" s="69"/>
      <c r="N68" s="69"/>
      <c r="O68" s="78">
        <f>SUM(C68+D68+E68+F68+G68+H68+I68+J68+K68+L68+M68+N68)</f>
        <v>1348</v>
      </c>
    </row>
    <row r="69" spans="1:15" ht="36" customHeight="1">
      <c r="A69" s="54" t="s">
        <v>53</v>
      </c>
      <c r="B69" s="54"/>
      <c r="C69" s="68">
        <f>SUM(C66:C68)</f>
        <v>69877</v>
      </c>
      <c r="D69" s="68">
        <f t="shared" ref="D69:E69" si="4">SUM(D66:D68)</f>
        <v>68929</v>
      </c>
      <c r="E69" s="79">
        <f t="shared" si="4"/>
        <v>73785</v>
      </c>
      <c r="F69" s="79">
        <f t="shared" ref="F69:J69" si="5">SUM(F66:F68)</f>
        <v>0</v>
      </c>
      <c r="G69" s="79">
        <f t="shared" si="5"/>
        <v>0</v>
      </c>
      <c r="H69" s="79">
        <f t="shared" si="5"/>
        <v>0</v>
      </c>
      <c r="I69" s="79">
        <f t="shared" si="5"/>
        <v>0</v>
      </c>
      <c r="J69" s="79">
        <f t="shared" si="5"/>
        <v>0</v>
      </c>
      <c r="K69" s="79">
        <f>SUM(K66:K68)</f>
        <v>0</v>
      </c>
      <c r="L69" s="79">
        <f>SUM(L66:L68)</f>
        <v>0</v>
      </c>
      <c r="M69" s="79">
        <f>SUM(M66:M68)</f>
        <v>0</v>
      </c>
      <c r="N69" s="79">
        <f>SUM(N66:N68)</f>
        <v>0</v>
      </c>
      <c r="O69" s="61">
        <f>SUM(O66:O68)</f>
        <v>212591</v>
      </c>
    </row>
    <row r="70" spans="1:15" s="36" customFormat="1" ht="15.75" customHeight="1">
      <c r="A70" s="29"/>
      <c r="B70" s="31"/>
      <c r="C70" s="29"/>
      <c r="D70" s="29"/>
      <c r="E70" s="80" t="s">
        <v>89</v>
      </c>
      <c r="F70" s="81"/>
      <c r="G70" s="81"/>
      <c r="H70" s="81"/>
      <c r="I70" s="81"/>
      <c r="J70" s="81"/>
      <c r="K70" s="81"/>
      <c r="L70" s="82"/>
      <c r="M70" s="82"/>
      <c r="N70" s="82"/>
      <c r="O70" s="52">
        <f>SUM(O55+O62+O69)</f>
        <v>247214</v>
      </c>
    </row>
    <row r="71" spans="1:15" s="36" customFormat="1" ht="15.75" customHeight="1">
      <c r="A71" s="29"/>
      <c r="B71" s="31"/>
      <c r="C71" s="29"/>
      <c r="D71" s="29"/>
      <c r="E71" s="83"/>
      <c r="F71" s="84"/>
      <c r="G71" s="84"/>
      <c r="H71" s="84"/>
      <c r="I71" s="84"/>
      <c r="J71" s="84"/>
      <c r="K71" s="84"/>
      <c r="L71" s="85"/>
      <c r="M71" s="85"/>
      <c r="N71" s="85"/>
      <c r="O71" s="53"/>
    </row>
    <row r="72" spans="1:15" s="36" customFormat="1" ht="15.75" customHeight="1">
      <c r="A72" s="29"/>
      <c r="B72" s="31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36" customFormat="1" ht="15.75" customHeight="1">
      <c r="A73" s="29"/>
      <c r="B73" s="3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36" customFormat="1" ht="15.75" customHeight="1">
      <c r="A74" s="29"/>
      <c r="B74" s="31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36" customFormat="1" ht="15.75" customHeight="1">
      <c r="A75" s="29"/>
      <c r="B75" s="31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36" customFormat="1" ht="15.75" customHeight="1">
      <c r="A76" s="29"/>
      <c r="B76" s="31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36" customFormat="1" ht="15.75" customHeight="1">
      <c r="A77" s="29"/>
      <c r="B77" s="31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36" customFormat="1" ht="15.75" customHeight="1">
      <c r="A78" s="29"/>
      <c r="B78" s="31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36" customFormat="1" ht="15.75" customHeight="1">
      <c r="A79" s="29"/>
      <c r="B79" s="31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36" customFormat="1" ht="15.75" customHeight="1">
      <c r="A80" s="29"/>
      <c r="B80" s="31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ht="15.75" customHeight="1">
      <c r="A81" s="88"/>
      <c r="B81" s="89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</row>
    <row r="82" spans="1:15" ht="15.75" customHeight="1">
      <c r="A82" s="33"/>
      <c r="B82" s="30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.75" customHeight="1">
      <c r="A83" s="33"/>
      <c r="B83" s="30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.75" customHeight="1"/>
    <row r="85" spans="1:15" ht="15.75" customHeight="1"/>
    <row r="86" spans="1:15" ht="15.75" customHeight="1"/>
    <row r="87" spans="1:15" ht="15.75" customHeight="1"/>
    <row r="88" spans="1:15" ht="15.75" customHeight="1"/>
    <row r="89" spans="1:15" ht="15.75" customHeight="1"/>
    <row r="90" spans="1:15" ht="15.75" customHeight="1"/>
    <row r="91" spans="1:15" ht="15.75" customHeight="1"/>
    <row r="92" spans="1:15" ht="15.75" customHeight="1"/>
    <row r="93" spans="1:15" ht="15.75" customHeight="1"/>
    <row r="94" spans="1:15" ht="15.75" customHeight="1"/>
  </sheetData>
  <mergeCells count="23">
    <mergeCell ref="E70:K71"/>
    <mergeCell ref="O70:O71"/>
    <mergeCell ref="A7:O7"/>
    <mergeCell ref="A8:O8"/>
    <mergeCell ref="C9:O9"/>
    <mergeCell ref="A55:B55"/>
    <mergeCell ref="A59:B59"/>
    <mergeCell ref="A9:A50"/>
    <mergeCell ref="B9:B10"/>
    <mergeCell ref="A57:B58"/>
    <mergeCell ref="O57:O58"/>
    <mergeCell ref="C57:H57"/>
    <mergeCell ref="A67:B67"/>
    <mergeCell ref="A68:B68"/>
    <mergeCell ref="A69:B69"/>
    <mergeCell ref="A66:B66"/>
    <mergeCell ref="A6:C6"/>
    <mergeCell ref="C64:H64"/>
    <mergeCell ref="O64:O65"/>
    <mergeCell ref="A64:B65"/>
    <mergeCell ref="A60:B60"/>
    <mergeCell ref="A61:B61"/>
    <mergeCell ref="A62:B62"/>
  </mergeCells>
  <pageMargins left="0.74803149606299202" right="0.74803149606299202" top="0.98425196850393704" bottom="0.98425196850393704" header="0.511811023622047" footer="0.511811023622047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INDICADORES</vt:lpstr>
      <vt:lpstr>DATOS GN. ENERO 2025</vt:lpstr>
      <vt:lpstr>'DATOS GN. ENERO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Randy M. Veras</cp:lastModifiedBy>
  <cp:lastPrinted>2025-04-03T12:06:52Z</cp:lastPrinted>
  <dcterms:created xsi:type="dcterms:W3CDTF">2023-10-10T19:23:00Z</dcterms:created>
  <dcterms:modified xsi:type="dcterms:W3CDTF">2025-04-03T12:58:44Z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DE0F2AB003BC4339AF0A92FE9A48C000_13</vt:lpwstr>
  </property>
  <property fmtid="{D5CDD505-2E9C-101B-9397-08002B2CF9AE}" pid="3" name="KSOProductBuildVer">
    <vt:lpwstr>2058-12.2.0.13359</vt:lpwstr>
  </property>
</Properties>
</file>