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rai\RRHH\nomina mayo\"/>
    </mc:Choice>
  </mc:AlternateContent>
  <bookViews>
    <workbookView xWindow="0" yWindow="0" windowWidth="21600" windowHeight="8910"/>
  </bookViews>
  <sheets>
    <sheet name="NOMINA INTERNA" sheetId="1" r:id="rId1"/>
    <sheet name="COMPENSACION SERV. SEGURIDAD" sheetId="2" state="hidden" r:id="rId2"/>
  </sheets>
  <externalReferences>
    <externalReference r:id="rId3"/>
  </externalReferences>
  <definedNames>
    <definedName name="_xlnm._FilterDatabase" localSheetId="0" hidden="1">'NOMINA INTERNA'!$B$9:$AD$9</definedName>
    <definedName name="_xlnm.Print_Area" localSheetId="0">'NOMINA INTERNA'!$A$1:$W$104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R104" i="1"/>
  <c r="L104" i="1"/>
  <c r="U103" i="1"/>
  <c r="Q103" i="1"/>
  <c r="P103" i="1"/>
  <c r="O103" i="1"/>
  <c r="N103" i="1"/>
  <c r="S103" i="1" s="1"/>
  <c r="M103" i="1"/>
  <c r="T103" i="1" s="1"/>
  <c r="V103" i="1" s="1"/>
  <c r="T102" i="1"/>
  <c r="V102" i="1" s="1"/>
  <c r="Q102" i="1"/>
  <c r="P102" i="1"/>
  <c r="O102" i="1"/>
  <c r="N102" i="1"/>
  <c r="U102" i="1" s="1"/>
  <c r="M102" i="1"/>
  <c r="U101" i="1"/>
  <c r="Q101" i="1"/>
  <c r="P101" i="1"/>
  <c r="T101" i="1" s="1"/>
  <c r="V101" i="1" s="1"/>
  <c r="O101" i="1"/>
  <c r="N101" i="1"/>
  <c r="S101" i="1" s="1"/>
  <c r="M101" i="1"/>
  <c r="T100" i="1"/>
  <c r="V100" i="1" s="1"/>
  <c r="Q100" i="1"/>
  <c r="P100" i="1"/>
  <c r="O100" i="1"/>
  <c r="N100" i="1"/>
  <c r="U100" i="1" s="1"/>
  <c r="M100" i="1"/>
  <c r="S100" i="1" s="1"/>
  <c r="U99" i="1"/>
  <c r="Q99" i="1"/>
  <c r="P99" i="1"/>
  <c r="O99" i="1"/>
  <c r="N99" i="1"/>
  <c r="S99" i="1" s="1"/>
  <c r="M99" i="1"/>
  <c r="T99" i="1" s="1"/>
  <c r="V99" i="1" s="1"/>
  <c r="T98" i="1"/>
  <c r="V98" i="1" s="1"/>
  <c r="Q98" i="1"/>
  <c r="P98" i="1"/>
  <c r="O98" i="1"/>
  <c r="N98" i="1"/>
  <c r="U98" i="1" s="1"/>
  <c r="M98" i="1"/>
  <c r="U97" i="1"/>
  <c r="Q97" i="1"/>
  <c r="P97" i="1"/>
  <c r="O97" i="1"/>
  <c r="N97" i="1"/>
  <c r="S97" i="1" s="1"/>
  <c r="M97" i="1"/>
  <c r="T97" i="1" s="1"/>
  <c r="V97" i="1" s="1"/>
  <c r="T96" i="1"/>
  <c r="V96" i="1" s="1"/>
  <c r="Q96" i="1"/>
  <c r="P96" i="1"/>
  <c r="O96" i="1"/>
  <c r="N96" i="1"/>
  <c r="U96" i="1" s="1"/>
  <c r="M96" i="1"/>
  <c r="S96" i="1" s="1"/>
  <c r="U95" i="1"/>
  <c r="Q95" i="1"/>
  <c r="P95" i="1"/>
  <c r="O95" i="1"/>
  <c r="N95" i="1"/>
  <c r="S95" i="1" s="1"/>
  <c r="M95" i="1"/>
  <c r="T95" i="1" s="1"/>
  <c r="V95" i="1" s="1"/>
  <c r="T94" i="1"/>
  <c r="V94" i="1" s="1"/>
  <c r="Q94" i="1"/>
  <c r="P94" i="1"/>
  <c r="O94" i="1"/>
  <c r="N94" i="1"/>
  <c r="U94" i="1" s="1"/>
  <c r="M94" i="1"/>
  <c r="U93" i="1"/>
  <c r="Q93" i="1"/>
  <c r="P93" i="1"/>
  <c r="T93" i="1" s="1"/>
  <c r="V93" i="1" s="1"/>
  <c r="O93" i="1"/>
  <c r="N93" i="1"/>
  <c r="S93" i="1" s="1"/>
  <c r="M93" i="1"/>
  <c r="T92" i="1"/>
  <c r="V92" i="1" s="1"/>
  <c r="Q92" i="1"/>
  <c r="P92" i="1"/>
  <c r="O92" i="1"/>
  <c r="N92" i="1"/>
  <c r="M92" i="1"/>
  <c r="S92" i="1" s="1"/>
  <c r="U91" i="1"/>
  <c r="Q91" i="1"/>
  <c r="P91" i="1"/>
  <c r="O91" i="1"/>
  <c r="N91" i="1"/>
  <c r="S91" i="1" s="1"/>
  <c r="M91" i="1"/>
  <c r="T91" i="1" s="1"/>
  <c r="V91" i="1" s="1"/>
  <c r="T90" i="1"/>
  <c r="V90" i="1" s="1"/>
  <c r="Q90" i="1"/>
  <c r="P90" i="1"/>
  <c r="O90" i="1"/>
  <c r="N90" i="1"/>
  <c r="U90" i="1" s="1"/>
  <c r="M90" i="1"/>
  <c r="U89" i="1"/>
  <c r="Q89" i="1"/>
  <c r="P89" i="1"/>
  <c r="T89" i="1" s="1"/>
  <c r="V89" i="1" s="1"/>
  <c r="O89" i="1"/>
  <c r="N89" i="1"/>
  <c r="S89" i="1" s="1"/>
  <c r="M89" i="1"/>
  <c r="T88" i="1"/>
  <c r="V88" i="1" s="1"/>
  <c r="Q88" i="1"/>
  <c r="P88" i="1"/>
  <c r="O88" i="1"/>
  <c r="N88" i="1"/>
  <c r="M88" i="1"/>
  <c r="S88" i="1" s="1"/>
  <c r="U87" i="1"/>
  <c r="Q87" i="1"/>
  <c r="P87" i="1"/>
  <c r="O87" i="1"/>
  <c r="N87" i="1"/>
  <c r="S87" i="1" s="1"/>
  <c r="M87" i="1"/>
  <c r="T87" i="1" s="1"/>
  <c r="V87" i="1" s="1"/>
  <c r="T86" i="1"/>
  <c r="V86" i="1" s="1"/>
  <c r="Q86" i="1"/>
  <c r="P86" i="1"/>
  <c r="O86" i="1"/>
  <c r="N86" i="1"/>
  <c r="U86" i="1" s="1"/>
  <c r="M86" i="1"/>
  <c r="U85" i="1"/>
  <c r="Q85" i="1"/>
  <c r="P85" i="1"/>
  <c r="T85" i="1" s="1"/>
  <c r="V85" i="1" s="1"/>
  <c r="O85" i="1"/>
  <c r="N85" i="1"/>
  <c r="S85" i="1" s="1"/>
  <c r="M85" i="1"/>
  <c r="T84" i="1"/>
  <c r="V84" i="1" s="1"/>
  <c r="Q84" i="1"/>
  <c r="P84" i="1"/>
  <c r="O84" i="1"/>
  <c r="N84" i="1"/>
  <c r="M84" i="1"/>
  <c r="S84" i="1" s="1"/>
  <c r="U83" i="1"/>
  <c r="Q83" i="1"/>
  <c r="P83" i="1"/>
  <c r="O83" i="1"/>
  <c r="N83" i="1"/>
  <c r="S83" i="1" s="1"/>
  <c r="M83" i="1"/>
  <c r="T83" i="1" s="1"/>
  <c r="V83" i="1" s="1"/>
  <c r="T82" i="1"/>
  <c r="V82" i="1" s="1"/>
  <c r="Q82" i="1"/>
  <c r="P82" i="1"/>
  <c r="O82" i="1"/>
  <c r="N82" i="1"/>
  <c r="U82" i="1" s="1"/>
  <c r="M82" i="1"/>
  <c r="U81" i="1"/>
  <c r="Q81" i="1"/>
  <c r="P81" i="1"/>
  <c r="T81" i="1" s="1"/>
  <c r="V81" i="1" s="1"/>
  <c r="O81" i="1"/>
  <c r="N81" i="1"/>
  <c r="S81" i="1" s="1"/>
  <c r="M81" i="1"/>
  <c r="T80" i="1"/>
  <c r="V80" i="1" s="1"/>
  <c r="Q80" i="1"/>
  <c r="P80" i="1"/>
  <c r="O80" i="1"/>
  <c r="N80" i="1"/>
  <c r="M80" i="1"/>
  <c r="U79" i="1"/>
  <c r="Q79" i="1"/>
  <c r="P79" i="1"/>
  <c r="O79" i="1"/>
  <c r="N79" i="1"/>
  <c r="S79" i="1" s="1"/>
  <c r="M79" i="1"/>
  <c r="T79" i="1" s="1"/>
  <c r="V79" i="1" s="1"/>
  <c r="T78" i="1"/>
  <c r="V78" i="1" s="1"/>
  <c r="Q78" i="1"/>
  <c r="P78" i="1"/>
  <c r="O78" i="1"/>
  <c r="N78" i="1"/>
  <c r="U78" i="1" s="1"/>
  <c r="M78" i="1"/>
  <c r="U77" i="1"/>
  <c r="Q77" i="1"/>
  <c r="P77" i="1"/>
  <c r="T77" i="1" s="1"/>
  <c r="V77" i="1" s="1"/>
  <c r="O77" i="1"/>
  <c r="N77" i="1"/>
  <c r="S77" i="1" s="1"/>
  <c r="M77" i="1"/>
  <c r="T76" i="1"/>
  <c r="V76" i="1" s="1"/>
  <c r="Q76" i="1"/>
  <c r="P76" i="1"/>
  <c r="O76" i="1"/>
  <c r="N76" i="1"/>
  <c r="M76" i="1"/>
  <c r="S76" i="1" s="1"/>
  <c r="U75" i="1"/>
  <c r="Q75" i="1"/>
  <c r="P75" i="1"/>
  <c r="O75" i="1"/>
  <c r="N75" i="1"/>
  <c r="S75" i="1" s="1"/>
  <c r="M75" i="1"/>
  <c r="T75" i="1" s="1"/>
  <c r="V75" i="1" s="1"/>
  <c r="T74" i="1"/>
  <c r="V74" i="1" s="1"/>
  <c r="Q74" i="1"/>
  <c r="P74" i="1"/>
  <c r="O74" i="1"/>
  <c r="N74" i="1"/>
  <c r="U74" i="1" s="1"/>
  <c r="M74" i="1"/>
  <c r="U73" i="1"/>
  <c r="Q73" i="1"/>
  <c r="P73" i="1"/>
  <c r="T73" i="1" s="1"/>
  <c r="V73" i="1" s="1"/>
  <c r="O73" i="1"/>
  <c r="N73" i="1"/>
  <c r="S73" i="1" s="1"/>
  <c r="M73" i="1"/>
  <c r="T72" i="1"/>
  <c r="V72" i="1" s="1"/>
  <c r="Q72" i="1"/>
  <c r="P72" i="1"/>
  <c r="O72" i="1"/>
  <c r="N72" i="1"/>
  <c r="M72" i="1"/>
  <c r="S72" i="1" s="1"/>
  <c r="U71" i="1"/>
  <c r="Q71" i="1"/>
  <c r="P71" i="1"/>
  <c r="O71" i="1"/>
  <c r="N71" i="1"/>
  <c r="S71" i="1" s="1"/>
  <c r="M71" i="1"/>
  <c r="T71" i="1" s="1"/>
  <c r="V71" i="1" s="1"/>
  <c r="T70" i="1"/>
  <c r="V70" i="1" s="1"/>
  <c r="Q70" i="1"/>
  <c r="P70" i="1"/>
  <c r="O70" i="1"/>
  <c r="N70" i="1"/>
  <c r="U70" i="1" s="1"/>
  <c r="M70" i="1"/>
  <c r="U69" i="1"/>
  <c r="Q69" i="1"/>
  <c r="P69" i="1"/>
  <c r="T69" i="1" s="1"/>
  <c r="V69" i="1" s="1"/>
  <c r="O69" i="1"/>
  <c r="N69" i="1"/>
  <c r="S69" i="1" s="1"/>
  <c r="M69" i="1"/>
  <c r="T68" i="1"/>
  <c r="V68" i="1" s="1"/>
  <c r="Q68" i="1"/>
  <c r="P68" i="1"/>
  <c r="O68" i="1"/>
  <c r="N68" i="1"/>
  <c r="M68" i="1"/>
  <c r="S68" i="1" s="1"/>
  <c r="U67" i="1"/>
  <c r="Q67" i="1"/>
  <c r="P67" i="1"/>
  <c r="O67" i="1"/>
  <c r="N67" i="1"/>
  <c r="S67" i="1" s="1"/>
  <c r="M67" i="1"/>
  <c r="T67" i="1" s="1"/>
  <c r="V67" i="1" s="1"/>
  <c r="T66" i="1"/>
  <c r="V66" i="1" s="1"/>
  <c r="Q66" i="1"/>
  <c r="P66" i="1"/>
  <c r="O66" i="1"/>
  <c r="N66" i="1"/>
  <c r="U66" i="1" s="1"/>
  <c r="M66" i="1"/>
  <c r="U65" i="1"/>
  <c r="Q65" i="1"/>
  <c r="P65" i="1"/>
  <c r="T65" i="1" s="1"/>
  <c r="V65" i="1" s="1"/>
  <c r="O65" i="1"/>
  <c r="N65" i="1"/>
  <c r="S65" i="1" s="1"/>
  <c r="M65" i="1"/>
  <c r="T64" i="1"/>
  <c r="V64" i="1" s="1"/>
  <c r="Q64" i="1"/>
  <c r="P64" i="1"/>
  <c r="O64" i="1"/>
  <c r="N64" i="1"/>
  <c r="M64" i="1"/>
  <c r="S64" i="1" s="1"/>
  <c r="U63" i="1"/>
  <c r="Q63" i="1"/>
  <c r="P63" i="1"/>
  <c r="O63" i="1"/>
  <c r="N63" i="1"/>
  <c r="S63" i="1" s="1"/>
  <c r="M63" i="1"/>
  <c r="T63" i="1" s="1"/>
  <c r="V63" i="1" s="1"/>
  <c r="T62" i="1"/>
  <c r="V62" i="1" s="1"/>
  <c r="Q62" i="1"/>
  <c r="P62" i="1"/>
  <c r="O62" i="1"/>
  <c r="N62" i="1"/>
  <c r="U62" i="1" s="1"/>
  <c r="M62" i="1"/>
  <c r="U61" i="1"/>
  <c r="Q61" i="1"/>
  <c r="P61" i="1"/>
  <c r="T61" i="1" s="1"/>
  <c r="V61" i="1" s="1"/>
  <c r="O61" i="1"/>
  <c r="N61" i="1"/>
  <c r="S61" i="1" s="1"/>
  <c r="M61" i="1"/>
  <c r="T60" i="1"/>
  <c r="V60" i="1" s="1"/>
  <c r="Q60" i="1"/>
  <c r="P60" i="1"/>
  <c r="O60" i="1"/>
  <c r="N60" i="1"/>
  <c r="M60" i="1"/>
  <c r="S60" i="1" s="1"/>
  <c r="U59" i="1"/>
  <c r="Q59" i="1"/>
  <c r="P59" i="1"/>
  <c r="O59" i="1"/>
  <c r="N59" i="1"/>
  <c r="S59" i="1" s="1"/>
  <c r="M59" i="1"/>
  <c r="T59" i="1" s="1"/>
  <c r="V59" i="1" s="1"/>
  <c r="T58" i="1"/>
  <c r="V58" i="1" s="1"/>
  <c r="Q58" i="1"/>
  <c r="P58" i="1"/>
  <c r="O58" i="1"/>
  <c r="N58" i="1"/>
  <c r="U58" i="1" s="1"/>
  <c r="M58" i="1"/>
  <c r="U57" i="1"/>
  <c r="Q57" i="1"/>
  <c r="P57" i="1"/>
  <c r="T57" i="1" s="1"/>
  <c r="V57" i="1" s="1"/>
  <c r="O57" i="1"/>
  <c r="N57" i="1"/>
  <c r="S57" i="1" s="1"/>
  <c r="M57" i="1"/>
  <c r="T56" i="1"/>
  <c r="V56" i="1" s="1"/>
  <c r="Q56" i="1"/>
  <c r="P56" i="1"/>
  <c r="O56" i="1"/>
  <c r="N56" i="1"/>
  <c r="M56" i="1"/>
  <c r="S56" i="1" s="1"/>
  <c r="U55" i="1"/>
  <c r="Q55" i="1"/>
  <c r="P55" i="1"/>
  <c r="O55" i="1"/>
  <c r="N55" i="1"/>
  <c r="S55" i="1" s="1"/>
  <c r="M55" i="1"/>
  <c r="T55" i="1" s="1"/>
  <c r="V55" i="1" s="1"/>
  <c r="T54" i="1"/>
  <c r="V54" i="1" s="1"/>
  <c r="Q54" i="1"/>
  <c r="P54" i="1"/>
  <c r="O54" i="1"/>
  <c r="N54" i="1"/>
  <c r="U54" i="1" s="1"/>
  <c r="M54" i="1"/>
  <c r="U53" i="1"/>
  <c r="Q53" i="1"/>
  <c r="P53" i="1"/>
  <c r="T53" i="1" s="1"/>
  <c r="V53" i="1" s="1"/>
  <c r="O53" i="1"/>
  <c r="N53" i="1"/>
  <c r="S53" i="1" s="1"/>
  <c r="M53" i="1"/>
  <c r="T52" i="1"/>
  <c r="V52" i="1" s="1"/>
  <c r="Q52" i="1"/>
  <c r="P52" i="1"/>
  <c r="O52" i="1"/>
  <c r="N52" i="1"/>
  <c r="M52" i="1"/>
  <c r="S52" i="1" s="1"/>
  <c r="U51" i="1"/>
  <c r="Q51" i="1"/>
  <c r="P51" i="1"/>
  <c r="O51" i="1"/>
  <c r="N51" i="1"/>
  <c r="S51" i="1" s="1"/>
  <c r="M51" i="1"/>
  <c r="T51" i="1" s="1"/>
  <c r="V51" i="1" s="1"/>
  <c r="T50" i="1"/>
  <c r="V50" i="1" s="1"/>
  <c r="Q50" i="1"/>
  <c r="P50" i="1"/>
  <c r="O50" i="1"/>
  <c r="N50" i="1"/>
  <c r="U50" i="1" s="1"/>
  <c r="M50" i="1"/>
  <c r="U49" i="1"/>
  <c r="Q49" i="1"/>
  <c r="P49" i="1"/>
  <c r="T49" i="1" s="1"/>
  <c r="V49" i="1" s="1"/>
  <c r="O49" i="1"/>
  <c r="N49" i="1"/>
  <c r="S49" i="1" s="1"/>
  <c r="M49" i="1"/>
  <c r="T48" i="1"/>
  <c r="V48" i="1" s="1"/>
  <c r="Q48" i="1"/>
  <c r="P48" i="1"/>
  <c r="O48" i="1"/>
  <c r="N48" i="1"/>
  <c r="M48" i="1"/>
  <c r="S48" i="1" s="1"/>
  <c r="U47" i="1"/>
  <c r="Q47" i="1"/>
  <c r="P47" i="1"/>
  <c r="O47" i="1"/>
  <c r="N47" i="1"/>
  <c r="S47" i="1" s="1"/>
  <c r="M47" i="1"/>
  <c r="T47" i="1" s="1"/>
  <c r="V47" i="1" s="1"/>
  <c r="T46" i="1"/>
  <c r="V46" i="1" s="1"/>
  <c r="Q46" i="1"/>
  <c r="P46" i="1"/>
  <c r="O46" i="1"/>
  <c r="N46" i="1"/>
  <c r="U46" i="1" s="1"/>
  <c r="M46" i="1"/>
  <c r="U45" i="1"/>
  <c r="Q45" i="1"/>
  <c r="P45" i="1"/>
  <c r="T45" i="1" s="1"/>
  <c r="V45" i="1" s="1"/>
  <c r="O45" i="1"/>
  <c r="N45" i="1"/>
  <c r="S45" i="1" s="1"/>
  <c r="M45" i="1"/>
  <c r="T44" i="1"/>
  <c r="V44" i="1" s="1"/>
  <c r="Q44" i="1"/>
  <c r="P44" i="1"/>
  <c r="O44" i="1"/>
  <c r="N44" i="1"/>
  <c r="M44" i="1"/>
  <c r="S44" i="1" s="1"/>
  <c r="U43" i="1"/>
  <c r="Q43" i="1"/>
  <c r="P43" i="1"/>
  <c r="O43" i="1"/>
  <c r="N43" i="1"/>
  <c r="S43" i="1" s="1"/>
  <c r="M43" i="1"/>
  <c r="T42" i="1"/>
  <c r="V42" i="1" s="1"/>
  <c r="Q42" i="1"/>
  <c r="P42" i="1"/>
  <c r="O42" i="1"/>
  <c r="N42" i="1"/>
  <c r="U42" i="1" s="1"/>
  <c r="M42" i="1"/>
  <c r="Q41" i="1"/>
  <c r="P41" i="1"/>
  <c r="T41" i="1" s="1"/>
  <c r="V41" i="1" s="1"/>
  <c r="O41" i="1"/>
  <c r="N41" i="1"/>
  <c r="U41" i="1" s="1"/>
  <c r="M41" i="1"/>
  <c r="T40" i="1"/>
  <c r="V40" i="1" s="1"/>
  <c r="Q40" i="1"/>
  <c r="P40" i="1"/>
  <c r="O40" i="1"/>
  <c r="N40" i="1"/>
  <c r="M40" i="1"/>
  <c r="S40" i="1" s="1"/>
  <c r="U39" i="1"/>
  <c r="Q39" i="1"/>
  <c r="P39" i="1"/>
  <c r="O39" i="1"/>
  <c r="N39" i="1"/>
  <c r="M39" i="1"/>
  <c r="V38" i="1"/>
  <c r="T38" i="1"/>
  <c r="Q38" i="1"/>
  <c r="P38" i="1"/>
  <c r="O38" i="1"/>
  <c r="N38" i="1"/>
  <c r="M38" i="1"/>
  <c r="Q37" i="1"/>
  <c r="P37" i="1"/>
  <c r="T37" i="1" s="1"/>
  <c r="V37" i="1" s="1"/>
  <c r="O37" i="1"/>
  <c r="N37" i="1"/>
  <c r="U37" i="1" s="1"/>
  <c r="M37" i="1"/>
  <c r="Q36" i="1"/>
  <c r="P36" i="1"/>
  <c r="O36" i="1"/>
  <c r="U36" i="1" s="1"/>
  <c r="N36" i="1"/>
  <c r="M36" i="1"/>
  <c r="S36" i="1" s="1"/>
  <c r="Q35" i="1"/>
  <c r="P35" i="1"/>
  <c r="O35" i="1"/>
  <c r="N35" i="1"/>
  <c r="U35" i="1" s="1"/>
  <c r="M35" i="1"/>
  <c r="T35" i="1" s="1"/>
  <c r="V35" i="1" s="1"/>
  <c r="T34" i="1"/>
  <c r="V34" i="1" s="1"/>
  <c r="Q34" i="1"/>
  <c r="P34" i="1"/>
  <c r="O34" i="1"/>
  <c r="N34" i="1"/>
  <c r="M34" i="1"/>
  <c r="S34" i="1" s="1"/>
  <c r="T33" i="1"/>
  <c r="V33" i="1" s="1"/>
  <c r="Q33" i="1"/>
  <c r="P33" i="1"/>
  <c r="O33" i="1"/>
  <c r="N33" i="1"/>
  <c r="U33" i="1" s="1"/>
  <c r="M33" i="1"/>
  <c r="Q32" i="1"/>
  <c r="P32" i="1"/>
  <c r="O32" i="1"/>
  <c r="U32" i="1" s="1"/>
  <c r="N32" i="1"/>
  <c r="M32" i="1"/>
  <c r="Q31" i="1"/>
  <c r="P31" i="1"/>
  <c r="O31" i="1"/>
  <c r="N31" i="1"/>
  <c r="U31" i="1" s="1"/>
  <c r="M31" i="1"/>
  <c r="T31" i="1" s="1"/>
  <c r="V31" i="1" s="1"/>
  <c r="T30" i="1"/>
  <c r="V30" i="1" s="1"/>
  <c r="Q30" i="1"/>
  <c r="P30" i="1"/>
  <c r="O30" i="1"/>
  <c r="N30" i="1"/>
  <c r="M30" i="1"/>
  <c r="S30" i="1" s="1"/>
  <c r="T29" i="1"/>
  <c r="V29" i="1" s="1"/>
  <c r="Q29" i="1"/>
  <c r="P29" i="1"/>
  <c r="O29" i="1"/>
  <c r="N29" i="1"/>
  <c r="U29" i="1" s="1"/>
  <c r="M29" i="1"/>
  <c r="Q28" i="1"/>
  <c r="P28" i="1"/>
  <c r="O28" i="1"/>
  <c r="U28" i="1" s="1"/>
  <c r="N28" i="1"/>
  <c r="M28" i="1"/>
  <c r="S28" i="1" s="1"/>
  <c r="Q27" i="1"/>
  <c r="P27" i="1"/>
  <c r="O27" i="1"/>
  <c r="N27" i="1"/>
  <c r="U27" i="1" s="1"/>
  <c r="M27" i="1"/>
  <c r="T27" i="1" s="1"/>
  <c r="V27" i="1" s="1"/>
  <c r="T26" i="1"/>
  <c r="V26" i="1" s="1"/>
  <c r="Q26" i="1"/>
  <c r="P26" i="1"/>
  <c r="O26" i="1"/>
  <c r="N26" i="1"/>
  <c r="M26" i="1"/>
  <c r="S26" i="1" s="1"/>
  <c r="T25" i="1"/>
  <c r="V25" i="1" s="1"/>
  <c r="Q25" i="1"/>
  <c r="P25" i="1"/>
  <c r="O25" i="1"/>
  <c r="N25" i="1"/>
  <c r="U25" i="1" s="1"/>
  <c r="M25" i="1"/>
  <c r="Q24" i="1"/>
  <c r="P24" i="1"/>
  <c r="O24" i="1"/>
  <c r="U24" i="1" s="1"/>
  <c r="N24" i="1"/>
  <c r="M24" i="1"/>
  <c r="S24" i="1" s="1"/>
  <c r="Q23" i="1"/>
  <c r="P23" i="1"/>
  <c r="O23" i="1"/>
  <c r="N23" i="1"/>
  <c r="U23" i="1" s="1"/>
  <c r="M23" i="1"/>
  <c r="T23" i="1" s="1"/>
  <c r="V23" i="1" s="1"/>
  <c r="T22" i="1"/>
  <c r="V22" i="1" s="1"/>
  <c r="Q22" i="1"/>
  <c r="P22" i="1"/>
  <c r="O22" i="1"/>
  <c r="N22" i="1"/>
  <c r="M22" i="1"/>
  <c r="S22" i="1" s="1"/>
  <c r="T21" i="1"/>
  <c r="V21" i="1" s="1"/>
  <c r="Q21" i="1"/>
  <c r="P21" i="1"/>
  <c r="O21" i="1"/>
  <c r="U21" i="1" s="1"/>
  <c r="N21" i="1"/>
  <c r="S21" i="1" s="1"/>
  <c r="M21" i="1"/>
  <c r="Q20" i="1"/>
  <c r="P20" i="1"/>
  <c r="O20" i="1"/>
  <c r="U20" i="1" s="1"/>
  <c r="N20" i="1"/>
  <c r="M20" i="1"/>
  <c r="U19" i="1"/>
  <c r="Q19" i="1"/>
  <c r="P19" i="1"/>
  <c r="O19" i="1"/>
  <c r="N19" i="1"/>
  <c r="M19" i="1"/>
  <c r="T18" i="1"/>
  <c r="V18" i="1" s="1"/>
  <c r="Q18" i="1"/>
  <c r="P18" i="1"/>
  <c r="O18" i="1"/>
  <c r="N18" i="1"/>
  <c r="M18" i="1"/>
  <c r="S18" i="1" s="1"/>
  <c r="T17" i="1"/>
  <c r="V17" i="1" s="1"/>
  <c r="Q17" i="1"/>
  <c r="P17" i="1"/>
  <c r="O17" i="1"/>
  <c r="U17" i="1" s="1"/>
  <c r="N17" i="1"/>
  <c r="M17" i="1"/>
  <c r="S17" i="1" s="1"/>
  <c r="U16" i="1"/>
  <c r="Q16" i="1"/>
  <c r="P16" i="1"/>
  <c r="O16" i="1"/>
  <c r="N16" i="1"/>
  <c r="M16" i="1"/>
  <c r="T16" i="1" s="1"/>
  <c r="V16" i="1" s="1"/>
  <c r="Q15" i="1"/>
  <c r="P15" i="1"/>
  <c r="O15" i="1"/>
  <c r="N15" i="1"/>
  <c r="U15" i="1" s="1"/>
  <c r="M15" i="1"/>
  <c r="T15" i="1" s="1"/>
  <c r="V15" i="1" s="1"/>
  <c r="T14" i="1"/>
  <c r="V14" i="1" s="1"/>
  <c r="Q14" i="1"/>
  <c r="P14" i="1"/>
  <c r="O14" i="1"/>
  <c r="N14" i="1"/>
  <c r="U14" i="1" s="1"/>
  <c r="M14" i="1"/>
  <c r="T13" i="1"/>
  <c r="V13" i="1" s="1"/>
  <c r="Q13" i="1"/>
  <c r="P13" i="1"/>
  <c r="O13" i="1"/>
  <c r="U13" i="1" s="1"/>
  <c r="N13" i="1"/>
  <c r="M13" i="1"/>
  <c r="S13" i="1" s="1"/>
  <c r="U12" i="1"/>
  <c r="Q12" i="1"/>
  <c r="P12" i="1"/>
  <c r="O12" i="1"/>
  <c r="N12" i="1"/>
  <c r="M12" i="1"/>
  <c r="T12" i="1" s="1"/>
  <c r="V12" i="1" s="1"/>
  <c r="Q11" i="1"/>
  <c r="P11" i="1"/>
  <c r="O11" i="1"/>
  <c r="N11" i="1"/>
  <c r="U11" i="1" s="1"/>
  <c r="M11" i="1"/>
  <c r="T11" i="1" s="1"/>
  <c r="V11" i="1" s="1"/>
  <c r="T10" i="1"/>
  <c r="V10" i="1" s="1"/>
  <c r="Q10" i="1"/>
  <c r="P10" i="1"/>
  <c r="O10" i="1"/>
  <c r="N10" i="1"/>
  <c r="U10" i="1" s="1"/>
  <c r="M10" i="1"/>
  <c r="S80" i="1" l="1"/>
  <c r="S10" i="1"/>
  <c r="S14" i="1"/>
  <c r="S25" i="1"/>
  <c r="S29" i="1"/>
  <c r="S32" i="1"/>
  <c r="S37" i="1"/>
  <c r="S11" i="1"/>
  <c r="S15" i="1"/>
  <c r="T28" i="1"/>
  <c r="V28" i="1" s="1"/>
  <c r="T39" i="1"/>
  <c r="V39" i="1" s="1"/>
  <c r="P104" i="1"/>
  <c r="S12" i="1"/>
  <c r="S16" i="1"/>
  <c r="T19" i="1"/>
  <c r="V19" i="1" s="1"/>
  <c r="V104" i="1" s="1"/>
  <c r="S23" i="1"/>
  <c r="S31" i="1"/>
  <c r="S35" i="1"/>
  <c r="S41" i="1"/>
  <c r="N104" i="1"/>
  <c r="S33" i="1"/>
  <c r="O104" i="1"/>
  <c r="T24" i="1"/>
  <c r="V24" i="1" s="1"/>
  <c r="T32" i="1"/>
  <c r="V32" i="1" s="1"/>
  <c r="T36" i="1"/>
  <c r="V36" i="1" s="1"/>
  <c r="S20" i="1"/>
  <c r="S27" i="1"/>
  <c r="S39" i="1"/>
  <c r="M104" i="1"/>
  <c r="Q104" i="1"/>
  <c r="U18" i="1"/>
  <c r="U104" i="1" s="1"/>
  <c r="S19" i="1"/>
  <c r="T20" i="1"/>
  <c r="V20" i="1" s="1"/>
  <c r="U22" i="1"/>
  <c r="U26" i="1"/>
  <c r="U30" i="1"/>
  <c r="U34" i="1"/>
  <c r="U38" i="1"/>
  <c r="T43" i="1"/>
  <c r="V43" i="1" s="1"/>
  <c r="S38" i="1"/>
  <c r="U40" i="1"/>
  <c r="S42" i="1"/>
  <c r="U44" i="1"/>
  <c r="S46" i="1"/>
  <c r="U48" i="1"/>
  <c r="S50" i="1"/>
  <c r="U52" i="1"/>
  <c r="S54" i="1"/>
  <c r="U56" i="1"/>
  <c r="S58" i="1"/>
  <c r="U60" i="1"/>
  <c r="S62" i="1"/>
  <c r="U64" i="1"/>
  <c r="S66" i="1"/>
  <c r="U68" i="1"/>
  <c r="S70" i="1"/>
  <c r="U72" i="1"/>
  <c r="S74" i="1"/>
  <c r="U76" i="1"/>
  <c r="S78" i="1"/>
  <c r="U80" i="1"/>
  <c r="S82" i="1"/>
  <c r="U84" i="1"/>
  <c r="S86" i="1"/>
  <c r="U88" i="1"/>
  <c r="S90" i="1"/>
  <c r="U92" i="1"/>
  <c r="S94" i="1"/>
  <c r="S98" i="1"/>
  <c r="S102" i="1"/>
  <c r="T104" i="1" l="1"/>
  <c r="S104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<sst xmlns="http://schemas.openxmlformats.org/spreadsheetml/2006/main" count="792" uniqueCount="457">
  <si>
    <t xml:space="preserve">Servicio Nacional de Salud 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</si>
  <si>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</si>
  <si>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</si>
  <si>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</si>
  <si>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</si>
  <si>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</si>
  <si>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</si>
  <si>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</si>
  <si>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</si>
  <si>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</si>
  <si>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</si>
  <si>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</si>
  <si>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</si>
  <si>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</si>
  <si>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</si>
  <si>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</si>
  <si>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</si>
  <si>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</si>
  <si>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</si>
  <si>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</si>
  <si>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</si>
  <si>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</si>
  <si>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</si>
  <si>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</si>
  <si>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</si>
  <si>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</si>
  <si>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</si>
  <si>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</si>
  <si>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</si>
  <si>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</si>
  <si>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</si>
  <si>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 xml:space="preserve">SERVICIO NACIONAL DE SALUD </t>
  </si>
  <si>
    <t xml:space="preserve">DIRECCIÓN DE FISCALIZACIÓN Y CONTROL </t>
  </si>
  <si>
    <t>NÓMINA COMPENSACIÓN  SERVICIOS DE SEGURIDAD</t>
  </si>
  <si>
    <t>SRS:_______</t>
  </si>
  <si>
    <t>FONDO:_________________</t>
  </si>
  <si>
    <t>CTA. OBJETAL:________________</t>
  </si>
  <si>
    <t>NO</t>
  </si>
  <si>
    <t xml:space="preserve">NOMBRES </t>
  </si>
  <si>
    <t xml:space="preserve">APELLIDOS </t>
  </si>
  <si>
    <t>CÉDULA</t>
  </si>
  <si>
    <t>CARGO</t>
  </si>
  <si>
    <t xml:space="preserve">FECHA DE INGRESO </t>
  </si>
  <si>
    <t>DERTAMENTO /ÁREA</t>
  </si>
  <si>
    <t xml:space="preserve">SUELDO MENSUAL </t>
  </si>
  <si>
    <t>MONTO MENSUAL DE COMPENSACIÓN</t>
  </si>
  <si>
    <t xml:space="preserve">NOTA: EL VALOR A CONTEMPLAR ES EL LA COMPENSACIÓN BRUTA (SIN INCENTIVOS O DESCUENTOS) </t>
  </si>
  <si>
    <t>ADMINISTRADORA</t>
  </si>
  <si>
    <t>DIRECTORA</t>
  </si>
  <si>
    <t>001-1022939-0</t>
  </si>
  <si>
    <t>001-1549844-6</t>
  </si>
  <si>
    <t>001-0291525-3</t>
  </si>
  <si>
    <t>034-0028586-6</t>
  </si>
  <si>
    <t>001-0180959-8</t>
  </si>
  <si>
    <t>090-0015422-0</t>
  </si>
  <si>
    <t>001-0209129-5</t>
  </si>
  <si>
    <t>018-0046041-0</t>
  </si>
  <si>
    <t>005-0048946-3</t>
  </si>
  <si>
    <t>001-0184420-7</t>
  </si>
  <si>
    <t>001-0625520-1</t>
  </si>
  <si>
    <t>011-0016836-6</t>
  </si>
  <si>
    <t>001-0993667-4</t>
  </si>
  <si>
    <t>001-0179857-7</t>
  </si>
  <si>
    <t>001-0931803-0</t>
  </si>
  <si>
    <t>075-0002323-4</t>
  </si>
  <si>
    <t>001-1191987-4</t>
  </si>
  <si>
    <t>223-0132101-8</t>
  </si>
  <si>
    <t>001-1105712-1</t>
  </si>
  <si>
    <t>020-0006237-8</t>
  </si>
  <si>
    <t>001-1820080-7</t>
  </si>
  <si>
    <t>001-0790167-0</t>
  </si>
  <si>
    <t>001-1851887-7</t>
  </si>
  <si>
    <t>023-0123833-9</t>
  </si>
  <si>
    <t>001-1155114-9</t>
  </si>
  <si>
    <t>224-0026532-2</t>
  </si>
  <si>
    <t>001-1239857-3</t>
  </si>
  <si>
    <t>001-0187949-2</t>
  </si>
  <si>
    <t>224-0064034-2</t>
  </si>
  <si>
    <t>001-0794813-5</t>
  </si>
  <si>
    <t>005-0033974-2</t>
  </si>
  <si>
    <t>001-0970491-6</t>
  </si>
  <si>
    <t>001-0651827-7</t>
  </si>
  <si>
    <t>402-2754325-9</t>
  </si>
  <si>
    <t>001-1568812-9</t>
  </si>
  <si>
    <t>010-0018872-0</t>
  </si>
  <si>
    <t>001-0509490-8</t>
  </si>
  <si>
    <t>001-0302194-5</t>
  </si>
  <si>
    <t>078-0014010-0</t>
  </si>
  <si>
    <t>001-1675218-9</t>
  </si>
  <si>
    <t>001-1228678-6</t>
  </si>
  <si>
    <t>402-2097717-3</t>
  </si>
  <si>
    <t>402-3475123-4</t>
  </si>
  <si>
    <t>001-1105994-5</t>
  </si>
  <si>
    <t>031-0576745-7</t>
  </si>
  <si>
    <t>001-0425478-4</t>
  </si>
  <si>
    <t>001-0289199-1</t>
  </si>
  <si>
    <t>402-2284832-3</t>
  </si>
  <si>
    <t>001-0701142-1</t>
  </si>
  <si>
    <t>001-1949058-9</t>
  </si>
  <si>
    <t>001-1833378-0</t>
  </si>
  <si>
    <t>001-0497330-0</t>
  </si>
  <si>
    <t>402-3832908-6</t>
  </si>
  <si>
    <t>001-1941663-4</t>
  </si>
  <si>
    <t>001-0479149-6</t>
  </si>
  <si>
    <t>223-0041638-9</t>
  </si>
  <si>
    <t>402-3164700-5</t>
  </si>
  <si>
    <t>001-0699830-5</t>
  </si>
  <si>
    <t>001-1163292-3</t>
  </si>
  <si>
    <t>402-2217991-9</t>
  </si>
  <si>
    <t>402-1535895-9</t>
  </si>
  <si>
    <t>402-3749162-2</t>
  </si>
  <si>
    <t>001-1162182-7</t>
  </si>
  <si>
    <t>402-3467654-8</t>
  </si>
  <si>
    <t xml:space="preserve">001-1115449-8 </t>
  </si>
  <si>
    <t>402-2162140-8</t>
  </si>
  <si>
    <t>129-0001176-3</t>
  </si>
  <si>
    <t>402-2442921-3</t>
  </si>
  <si>
    <t>001-1361582-7</t>
  </si>
  <si>
    <t>402-1395622-6</t>
  </si>
  <si>
    <t>402-2123043-2</t>
  </si>
  <si>
    <t>225-0039895-7</t>
  </si>
  <si>
    <t>402-2709097-0</t>
  </si>
  <si>
    <t>005-0038529-9</t>
  </si>
  <si>
    <t>402-2398014-1</t>
  </si>
  <si>
    <t>005-0050898-1</t>
  </si>
  <si>
    <t>061-0028396-6</t>
  </si>
  <si>
    <t>402-1492577-4</t>
  </si>
  <si>
    <t>001-1933743-4</t>
  </si>
  <si>
    <t>001-1812764-6</t>
  </si>
  <si>
    <t>229-0019464-2</t>
  </si>
  <si>
    <t>001-1692933-2</t>
  </si>
  <si>
    <t>229-0019976-5</t>
  </si>
  <si>
    <t>001-1783919-1</t>
  </si>
  <si>
    <t>402-3955145-6</t>
  </si>
  <si>
    <t>402-3742042-3</t>
  </si>
  <si>
    <t>402-0059043-4</t>
  </si>
  <si>
    <t>223-0106385-9</t>
  </si>
  <si>
    <t>225-0025252-7</t>
  </si>
  <si>
    <t>115-0001489-6</t>
  </si>
  <si>
    <t>223-0027528-0</t>
  </si>
  <si>
    <t>402-1470209-0</t>
  </si>
  <si>
    <t>001-0052640-9</t>
  </si>
  <si>
    <t>MIRIAM</t>
  </si>
  <si>
    <t>SANTOS VELOZ</t>
  </si>
  <si>
    <t>ANA GREGORIA</t>
  </si>
  <si>
    <t>ARIAS BALLANA</t>
  </si>
  <si>
    <t>ROSA MAGALY</t>
  </si>
  <si>
    <t>REYES SEGURA</t>
  </si>
  <si>
    <t>ANGELA AURORA</t>
  </si>
  <si>
    <t>GONZALEZ</t>
  </si>
  <si>
    <t>ROSA MARIA</t>
  </si>
  <si>
    <t>DEL CARMEN POLANCO</t>
  </si>
  <si>
    <t>YUDELKY REYES</t>
  </si>
  <si>
    <t>ALCANTARA DE AQUINO</t>
  </si>
  <si>
    <t>ROSA YRIS INMACULADA</t>
  </si>
  <si>
    <t>DURAN DURAN</t>
  </si>
  <si>
    <t>JOSE JOAQUIN</t>
  </si>
  <si>
    <t>SANTANA FLORIAN</t>
  </si>
  <si>
    <t>JOSE LUIS</t>
  </si>
  <si>
    <t>BELLO</t>
  </si>
  <si>
    <t>DEMETRIO ANTONIO</t>
  </si>
  <si>
    <t>ESTEVEZ ROJAS</t>
  </si>
  <si>
    <t>ROSALINDA</t>
  </si>
  <si>
    <t>GOMEZ DE DE CASTRO</t>
  </si>
  <si>
    <t>CINENCIO</t>
  </si>
  <si>
    <t>VALLEJO ENCARNACION</t>
  </si>
  <si>
    <t>CARLOS</t>
  </si>
  <si>
    <t>INOA</t>
  </si>
  <si>
    <t>BOLIVIA SARIS</t>
  </si>
  <si>
    <t>FELIZ ALVAREZ DE ANDUJ</t>
  </si>
  <si>
    <t>PEDRO</t>
  </si>
  <si>
    <t>ORTIZ CARELA</t>
  </si>
  <si>
    <t>MIREYA</t>
  </si>
  <si>
    <t>BOCIO FORTUNA</t>
  </si>
  <si>
    <t>FANNY LUCILA</t>
  </si>
  <si>
    <t>CARELA ALCANTARA</t>
  </si>
  <si>
    <t>YORDDYS ENMANUEL</t>
  </si>
  <si>
    <t>FIGARO FRIAS</t>
  </si>
  <si>
    <t>JOHANSEN MIGUEL</t>
  </si>
  <si>
    <t>MARTIRES MONI</t>
  </si>
  <si>
    <t>RAFAEL</t>
  </si>
  <si>
    <t>MATOS NIN</t>
  </si>
  <si>
    <t>YERLIN</t>
  </si>
  <si>
    <t>FELIZ GUZMAN</t>
  </si>
  <si>
    <t>MARIA ALTAGRACIA</t>
  </si>
  <si>
    <t>RODRIGUEZ RODRIGUEZ</t>
  </si>
  <si>
    <t>MARIA YENNY</t>
  </si>
  <si>
    <t>POLANCO</t>
  </si>
  <si>
    <t>CRISTINA EMERITA</t>
  </si>
  <si>
    <t>PIANTINI SUARDI</t>
  </si>
  <si>
    <t>NIDIA</t>
  </si>
  <si>
    <t>ALMONTE SOSA</t>
  </si>
  <si>
    <t>ESTELA ISABEL</t>
  </si>
  <si>
    <t>RODRIGUEZ SANTIAGO</t>
  </si>
  <si>
    <t>MARIA VIRGEN</t>
  </si>
  <si>
    <t>PUELLO MEJIA</t>
  </si>
  <si>
    <t>LUIS ALBERTO</t>
  </si>
  <si>
    <t>GERMOSEN DIFO</t>
  </si>
  <si>
    <t>CARLA ELIZABETH</t>
  </si>
  <si>
    <t>FIGUEREO RIVERA</t>
  </si>
  <si>
    <t>JULIO CESAR</t>
  </si>
  <si>
    <t>MINAYA DIAZ</t>
  </si>
  <si>
    <t>LUIS GERMAN</t>
  </si>
  <si>
    <t>RONDON MOREL</t>
  </si>
  <si>
    <t>CORPA MARIA</t>
  </si>
  <si>
    <t>VALENZUELA MENDEZ</t>
  </si>
  <si>
    <t>VICENTE</t>
  </si>
  <si>
    <t>MORILLO</t>
  </si>
  <si>
    <t>CHARINA ALTAGRACIA</t>
  </si>
  <si>
    <t>PICHARDO ADAMES</t>
  </si>
  <si>
    <t>ADALGISA</t>
  </si>
  <si>
    <t>GOMEZ ABREU</t>
  </si>
  <si>
    <t>MARIA DE LOS REMEDIOS</t>
  </si>
  <si>
    <t>RAMIREZ DE OLE</t>
  </si>
  <si>
    <t>MAYRA</t>
  </si>
  <si>
    <t>MONTERO MONTERO</t>
  </si>
  <si>
    <t>GEORGINA ANTONIA</t>
  </si>
  <si>
    <t>SANTOS GARCIA</t>
  </si>
  <si>
    <t>VIANNY</t>
  </si>
  <si>
    <t>FERRERAS CUEVAS</t>
  </si>
  <si>
    <t>YANUARIA ELIZABETH</t>
  </si>
  <si>
    <t>FERNANDEZ TEJEDA</t>
  </si>
  <si>
    <t>MIXTA</t>
  </si>
  <si>
    <t>CASTILLO</t>
  </si>
  <si>
    <t>MICHAEL</t>
  </si>
  <si>
    <t>DE LOS SANTOS REYES</t>
  </si>
  <si>
    <t>LUIS SANTIAGO</t>
  </si>
  <si>
    <t>ROSARIO BELTRE</t>
  </si>
  <si>
    <t>JUAN PABLO</t>
  </si>
  <si>
    <t>SANCHEZ</t>
  </si>
  <si>
    <t>JUNIOR</t>
  </si>
  <si>
    <t>BATISTA MARTINEZ</t>
  </si>
  <si>
    <t>FRANCISCO CARACIOLO</t>
  </si>
  <si>
    <t>GARCIA SANTOS</t>
  </si>
  <si>
    <t>JOSE ANDRES</t>
  </si>
  <si>
    <t>NIVAR</t>
  </si>
  <si>
    <t>YUSAIRYS LUXIS</t>
  </si>
  <si>
    <t>BELLO ROJAS</t>
  </si>
  <si>
    <t xml:space="preserve">JOSE ANTONIO </t>
  </si>
  <si>
    <t>SOSA DURAN</t>
  </si>
  <si>
    <t xml:space="preserve">MAGDALENIS </t>
  </si>
  <si>
    <t>ROMERO TRINIDAD</t>
  </si>
  <si>
    <t xml:space="preserve">ANA ELY </t>
  </si>
  <si>
    <t xml:space="preserve">SANCHEZ FELIPE </t>
  </si>
  <si>
    <t xml:space="preserve">RAMON BOLIVAR </t>
  </si>
  <si>
    <t>MORA NUÑEZ</t>
  </si>
  <si>
    <t xml:space="preserve">NICOLAS </t>
  </si>
  <si>
    <t>CONTRERAS BUENO</t>
  </si>
  <si>
    <t xml:space="preserve">MINELY </t>
  </si>
  <si>
    <t>DELGADO</t>
  </si>
  <si>
    <t xml:space="preserve">PEDRO ANTONIO </t>
  </si>
  <si>
    <t>DE LA ROSA VILLEGA</t>
  </si>
  <si>
    <t>JOSE</t>
  </si>
  <si>
    <t>JIMENEZ</t>
  </si>
  <si>
    <t xml:space="preserve">ANGEL FERNANDO </t>
  </si>
  <si>
    <t>DECENA RODRIGUEZ</t>
  </si>
  <si>
    <t xml:space="preserve">CARLOS </t>
  </si>
  <si>
    <t>MARIZAN</t>
  </si>
  <si>
    <t xml:space="preserve">CRISTINA ALTAGRACIA </t>
  </si>
  <si>
    <t>SALDAÑA DUVAL</t>
  </si>
  <si>
    <t xml:space="preserve">IRAIDA CAROLINA </t>
  </si>
  <si>
    <t>GARCIA CUELLO</t>
  </si>
  <si>
    <t>JULISSA ALTAGRACIA</t>
  </si>
  <si>
    <t>DE OLEO PUELLO</t>
  </si>
  <si>
    <t>LIDIANI BEATRIZ</t>
  </si>
  <si>
    <t>FERRERAS MONTERO</t>
  </si>
  <si>
    <t xml:space="preserve">VANESSA LETICIA </t>
  </si>
  <si>
    <t>MATA DE UREÑA</t>
  </si>
  <si>
    <t>ASTRID</t>
  </si>
  <si>
    <t>LOPEZ RODRIGUEZ</t>
  </si>
  <si>
    <t>DOMINGA  VIANEY</t>
  </si>
  <si>
    <t>GONZALEZ VARGAS</t>
  </si>
  <si>
    <t xml:space="preserve">ROSY DEL ALBA </t>
  </si>
  <si>
    <t>MARTINEZ MORA</t>
  </si>
  <si>
    <t>OROZCO HERRERA</t>
  </si>
  <si>
    <t>PABLO RAUL</t>
  </si>
  <si>
    <t>MATEO MATEO</t>
  </si>
  <si>
    <t xml:space="preserve">SADIE KIRENIA </t>
  </si>
  <si>
    <t>DURAN DAVIS</t>
  </si>
  <si>
    <t>MICHAEL SANTIAGO</t>
  </si>
  <si>
    <t>SANTOS MUESES</t>
  </si>
  <si>
    <t xml:space="preserve">PAOLA </t>
  </si>
  <si>
    <t>AMPARO CASTILLO</t>
  </si>
  <si>
    <t xml:space="preserve">JELSON NATANAEL </t>
  </si>
  <si>
    <t>GOMEZ CORTOREAL</t>
  </si>
  <si>
    <t xml:space="preserve">ADALGISA </t>
  </si>
  <si>
    <t>AQUINO</t>
  </si>
  <si>
    <t xml:space="preserve">JUAN MANUEL </t>
  </si>
  <si>
    <t>BERROA MORENO</t>
  </si>
  <si>
    <t xml:space="preserve">JULIO ALBERTO </t>
  </si>
  <si>
    <t>MATOS RODRIGUEZ</t>
  </si>
  <si>
    <t xml:space="preserve">MARIO </t>
  </si>
  <si>
    <t>MARTINEZ</t>
  </si>
  <si>
    <t xml:space="preserve">MARGARI </t>
  </si>
  <si>
    <t>MATEO DIAZ</t>
  </si>
  <si>
    <t xml:space="preserve">SANTA PAMELA </t>
  </si>
  <si>
    <t>BERROA HERNANDEZ</t>
  </si>
  <si>
    <t xml:space="preserve">DAIRIS </t>
  </si>
  <si>
    <t xml:space="preserve">BETHANIA </t>
  </si>
  <si>
    <t>BOCIO ORTIZ</t>
  </si>
  <si>
    <t>ELY KINBERLIN</t>
  </si>
  <si>
    <t>FRANCISCO CUESTA</t>
  </si>
  <si>
    <t xml:space="preserve">ROSANNA </t>
  </si>
  <si>
    <t>HOSKING PEÑA</t>
  </si>
  <si>
    <t xml:space="preserve">ESTHER </t>
  </si>
  <si>
    <t>SORIANO AGÜERO</t>
  </si>
  <si>
    <t>LUIS VLADIMIR</t>
  </si>
  <si>
    <t>CHALAS</t>
  </si>
  <si>
    <t>MISAEL</t>
  </si>
  <si>
    <t>MERCADO ARIAS</t>
  </si>
  <si>
    <t>YESENIA</t>
  </si>
  <si>
    <t>TAVERAS</t>
  </si>
  <si>
    <t xml:space="preserve">PRISCILA </t>
  </si>
  <si>
    <t>SANTOS RODRIGUEZ</t>
  </si>
  <si>
    <t xml:space="preserve">SOL MARGARITA </t>
  </si>
  <si>
    <t>POLANCO ACACIO</t>
  </si>
  <si>
    <t>ANA MARIA</t>
  </si>
  <si>
    <t>PEÑA REYNOSO</t>
  </si>
  <si>
    <t xml:space="preserve">YUDY ALTAGRACIA </t>
  </si>
  <si>
    <t>ALBAREZ BISONO</t>
  </si>
  <si>
    <t>KAREN JOSEFINA</t>
  </si>
  <si>
    <t>CASTILLO MEDRANO</t>
  </si>
  <si>
    <t>GENESIS</t>
  </si>
  <si>
    <t>RODRIGUEZ MILIANO</t>
  </si>
  <si>
    <t xml:space="preserve">JUAN JOSE </t>
  </si>
  <si>
    <t>DE LEON</t>
  </si>
  <si>
    <t>DIVISION DE AUDITORIA MEDICA</t>
  </si>
  <si>
    <t>AUXILIAR ADMINISTRATIVO</t>
  </si>
  <si>
    <t>SERVICIO DE CONSULTA GENERAL</t>
  </si>
  <si>
    <t>SECRETARIA</t>
  </si>
  <si>
    <t>SERVICIO DE LABORATORIO CLINICO</t>
  </si>
  <si>
    <t>CONSERJE</t>
  </si>
  <si>
    <t>SECCION DE LAVANDERIA Y ROPERIA</t>
  </si>
  <si>
    <t>LAVANDERA</t>
  </si>
  <si>
    <t xml:space="preserve">SECCION DE ARCHIVO CLÍNICO </t>
  </si>
  <si>
    <t>DIGITADOR(A)</t>
  </si>
  <si>
    <t>AYUDANTE DE MANTENIMIENTO</t>
  </si>
  <si>
    <t>SECCION DE ADMISION</t>
  </si>
  <si>
    <t>SERVICIO DE CIRUGIA PLASTICA Y RECONSTRUCTIVA</t>
  </si>
  <si>
    <t>SECRETARIA EJECUTIVA</t>
  </si>
  <si>
    <t>SEGURIDAD</t>
  </si>
  <si>
    <t>SERVICIO DE NEFROLOGIA</t>
  </si>
  <si>
    <t>TECNICO DE SALUD</t>
  </si>
  <si>
    <t>DIVISION DE CONTABILIDAD</t>
  </si>
  <si>
    <t>AUXILIAR DE CONTABILIDAD</t>
  </si>
  <si>
    <t>SECCION DE TESORERIA</t>
  </si>
  <si>
    <t>ENCARGADA DE TESORERIA</t>
  </si>
  <si>
    <t>PARQUEADOR</t>
  </si>
  <si>
    <t>SECCION DE ALIMENTACION Y NUTRICION</t>
  </si>
  <si>
    <t>AYUDANTE DE COCINA</t>
  </si>
  <si>
    <t>SERVICIO DE CARDIOLOGIA</t>
  </si>
  <si>
    <t>SECCION DE TECNOLOGIAS DE LA INFORMACION Y COMUNICACIÓN</t>
  </si>
  <si>
    <t>DIVISION DE FACTURACION Y SEGUROS MEDICOS</t>
  </si>
  <si>
    <t>AUXILIAR DE FACTURACION Y SEGUROS MEDICOS</t>
  </si>
  <si>
    <t>OFICINISTA</t>
  </si>
  <si>
    <t>SERVICIO DE OFTALMOLOGIA</t>
  </si>
  <si>
    <t>CAMILLERO</t>
  </si>
  <si>
    <t>DIVISION DE RECURSOS HUMANOS</t>
  </si>
  <si>
    <t>AUXILIAR DE RECURSOS HUMANOS</t>
  </si>
  <si>
    <t>ANALISTA DE RECURSOS HUMANOS</t>
  </si>
  <si>
    <t>SECCION DE MAYORDOMIA</t>
  </si>
  <si>
    <t xml:space="preserve">CONSERJE </t>
  </si>
  <si>
    <t>ENCARGADA DE CONTABILIDAD</t>
  </si>
  <si>
    <t>SECCION DE DIAGNOSTICO E IMÁGENES</t>
  </si>
  <si>
    <t>TECNICO DE RAYOS X</t>
  </si>
  <si>
    <t>DIVISION DE FACTURACION Y SEGUROS MEDICOS A PACIENTES PRIVADOS</t>
  </si>
  <si>
    <t>CHOFER</t>
  </si>
  <si>
    <t>MAESTRO CONSTRUCTOR</t>
  </si>
  <si>
    <t>AYUDANTE CONSTRUCTOR</t>
  </si>
  <si>
    <t>AYUDANTE DE ELECTRICIDAD</t>
  </si>
  <si>
    <t>PLOMERO</t>
  </si>
  <si>
    <t>LABORATORIO ANATOMIA PATOLOGICA</t>
  </si>
  <si>
    <t>CONTADOR</t>
  </si>
  <si>
    <t>TECNICO RAYOS X</t>
  </si>
  <si>
    <t>MEDICO AUDITOR</t>
  </si>
  <si>
    <t>TECNICO TOMOGRAFIA</t>
  </si>
  <si>
    <t>DIVISION DE EMERGENCIAS Y URGENCIAS</t>
  </si>
  <si>
    <t>PARAMEDICO</t>
  </si>
  <si>
    <t>ARQUITECTA</t>
  </si>
  <si>
    <t>DIVISION DE ESPECIALIDADES QUIRURGICAS</t>
  </si>
  <si>
    <t>SECCION DE FARMACIA Y ALMACEN DE MEDICAMENTOS (EMERGENCIA )</t>
  </si>
  <si>
    <t>AUXILIAR DE FARMACIA</t>
  </si>
  <si>
    <t>SERVICIO DE CUIDADOS INTENSIVOS</t>
  </si>
  <si>
    <t>MEDICO INTENSIVISTA</t>
  </si>
  <si>
    <t>AYUDANTE DE LAVANDERIA</t>
  </si>
  <si>
    <t>II</t>
  </si>
  <si>
    <t>I</t>
  </si>
  <si>
    <t>V</t>
  </si>
  <si>
    <t>IV</t>
  </si>
  <si>
    <t>01/06/2019</t>
  </si>
  <si>
    <t>OXIAS</t>
  </si>
  <si>
    <t>JIMENEZ ALCANTARA</t>
  </si>
  <si>
    <t>012-0095214-9</t>
  </si>
  <si>
    <t>LUIS ALFREDO</t>
  </si>
  <si>
    <t>MARTINEZ CABRERA</t>
  </si>
  <si>
    <t>016-0010589-2</t>
  </si>
  <si>
    <t>MILITAR</t>
  </si>
  <si>
    <t xml:space="preserve">JULIO SEVERINO </t>
  </si>
  <si>
    <t>CRISOSTOMO</t>
  </si>
  <si>
    <t>001-1420038-9</t>
  </si>
  <si>
    <t xml:space="preserve">DESIDERIO </t>
  </si>
  <si>
    <t>POLANCO BRITO</t>
  </si>
  <si>
    <t>001-0227827-2</t>
  </si>
  <si>
    <t xml:space="preserve">JULIANA </t>
  </si>
  <si>
    <t>SALAZAR RODRIGUEZ</t>
  </si>
  <si>
    <t>001-0868505-8</t>
  </si>
  <si>
    <t>BACILIO</t>
  </si>
  <si>
    <t>MARTE LORENZO</t>
  </si>
  <si>
    <t>016-0012829-0</t>
  </si>
  <si>
    <t>JONATHAN RAFAEL</t>
  </si>
  <si>
    <t>MARTINEZ ORTIZ</t>
  </si>
  <si>
    <t>223-0110730-0</t>
  </si>
  <si>
    <t>JEAN PIERRE</t>
  </si>
  <si>
    <t>VALDEZ FLORENTINO</t>
  </si>
  <si>
    <t>016-0018309-7</t>
  </si>
  <si>
    <t>YEYO</t>
  </si>
  <si>
    <t>MARTE SANCHEZ</t>
  </si>
  <si>
    <t>016-0020059-4</t>
  </si>
  <si>
    <t>MIGUEL FRANCISCO</t>
  </si>
  <si>
    <t>DE LEON GUZMAN</t>
  </si>
  <si>
    <t>223-0064266-1</t>
  </si>
  <si>
    <t xml:space="preserve">SANTIAGO </t>
  </si>
  <si>
    <t>AQUINO CUEVAS</t>
  </si>
  <si>
    <t>001-1934223-6</t>
  </si>
  <si>
    <t xml:space="preserve">RAFAEL </t>
  </si>
  <si>
    <t>BAUTISTA BOCIO</t>
  </si>
  <si>
    <t>110-0004187-8</t>
  </si>
  <si>
    <t xml:space="preserve">DANIA MASIEL </t>
  </si>
  <si>
    <t>DE LA CRUZ DEL CARMEN</t>
  </si>
  <si>
    <t>402-3550618-1</t>
  </si>
  <si>
    <t xml:space="preserve">DAYAN RAUL </t>
  </si>
  <si>
    <t>SANCHEZ ARIAS</t>
  </si>
  <si>
    <t>402-2684657-0</t>
  </si>
  <si>
    <t>PATRICIO</t>
  </si>
  <si>
    <t>PIERSON HEREDIA</t>
  </si>
  <si>
    <t>402-0917660-7</t>
  </si>
  <si>
    <t xml:space="preserve">JULIO CESAR </t>
  </si>
  <si>
    <t>MARTES LORENZO</t>
  </si>
  <si>
    <t>012-0117543-5</t>
  </si>
  <si>
    <t>ESTABLECIMIENTO:___HOSPITAL DR. SALVADOR B. GAUTIER___</t>
  </si>
  <si>
    <t>AÑO:_2023_</t>
  </si>
  <si>
    <t>Nombre del Establecimiento_HOSPITAL DR. SALVADOR B. GAUTIER_</t>
  </si>
  <si>
    <t>SECCION DE FARMACIA Y ALMACEN DE MEDICAMENTOS</t>
  </si>
  <si>
    <t>SOPORTE TECNICO INFORMATICO</t>
  </si>
  <si>
    <t>SERVICIO DE RELACION PUBLICA</t>
  </si>
  <si>
    <t>PERIODISTA</t>
  </si>
  <si>
    <t>SERVICIO DE MEDICINA FISICA Y REHABILITACION</t>
  </si>
  <si>
    <t xml:space="preserve">SECCION DE MANTENIMIENTO </t>
  </si>
  <si>
    <t>ENCARGADO DE ARCHIVO CLINICO</t>
  </si>
  <si>
    <t>SECCION DE MANTENIMIENTO</t>
  </si>
  <si>
    <t>001-0977865-4</t>
  </si>
  <si>
    <t>PABLO DOMINGO</t>
  </si>
  <si>
    <t>MORILLO RODRIGUEZ</t>
  </si>
  <si>
    <t>SECCION DE MANTENIMIENTO DE PLANTA FISICA</t>
  </si>
  <si>
    <t>Riesgos Laborales (1.2%) (2*)</t>
  </si>
  <si>
    <t>MES :__MAYO_</t>
  </si>
  <si>
    <t>Correspondiente al mes de __MAYO_del año _____2023______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</si>
</sst>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2" fillId="0" borderId="0" xfId="1"/>
    <xf numFmtId="0" fontId="1" fillId="0" borderId="0" xfId="1" applyFont="1" applyAlignment="1">
      <alignment horizontal="center"/>
    </xf>
    <xf numFmtId="0" fontId="2" fillId="0" borderId="0" xfId="1" applyAlignment="1">
      <alignment wrapText="1"/>
    </xf>
    <xf numFmtId="0" fontId="1" fillId="6" borderId="1" xfId="1" applyFont="1" applyFill="1" applyBorder="1" applyAlignment="1">
      <alignment wrapText="1"/>
    </xf>
    <xf numFmtId="0" fontId="2" fillId="0" borderId="1" xfId="1" applyBorder="1"/>
    <xf numFmtId="43" fontId="0" fillId="0" borderId="1" xfId="2" applyFont="1" applyBorder="1" applyAlignment="1">
      <alignment wrapText="1"/>
    </xf>
    <xf numFmtId="0" fontId="1" fillId="0" borderId="5" xfId="1" applyFont="1" applyBorder="1" applyAlignment="1">
      <alignment horizontal="center"/>
    </xf>
    <xf numFmtId="0" fontId="1" fillId="0" borderId="0" xfId="1" applyFont="1"/>
    <xf numFmtId="164" fontId="2" fillId="0" borderId="1" xfId="1" applyNumberFormat="1" applyBorder="1"/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right" vertical="center"/>
    </xf>
    <xf numFmtId="2" fontId="6" fillId="2" borderId="1" xfId="1" applyNumberFormat="1" applyFont="1" applyFill="1" applyBorder="1" applyAlignment="1">
      <alignment horizontal="right" vertical="center"/>
    </xf>
    <xf numFmtId="14" fontId="6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1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vertical="center"/>
    </xf>
    <xf numFmtId="0" fontId="2" fillId="4" borderId="1" xfId="1" applyFill="1" applyBorder="1"/>
    <xf numFmtId="0" fontId="2" fillId="0" borderId="1" xfId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164" fontId="6" fillId="4" borderId="1" xfId="1" applyNumberFormat="1" applyFont="1" applyFill="1" applyBorder="1" applyAlignment="1">
      <alignment horizontal="right" vertical="center" wrapText="1"/>
    </xf>
    <xf numFmtId="164" fontId="6" fillId="4" borderId="1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right" vertical="center" wrapText="1"/>
    </xf>
    <xf numFmtId="0" fontId="5" fillId="5" borderId="7" xfId="1" applyFont="1" applyFill="1" applyBorder="1" applyAlignment="1">
      <alignment horizontal="right" vertical="center" wrapText="1"/>
    </xf>
    <xf numFmtId="0" fontId="5" fillId="5" borderId="8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1" xfId="1" applyBorder="1" applyAlignment="1">
      <alignment horizontal="right"/>
    </xf>
    <xf numFmtId="0" fontId="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5" xfId="1" applyBorder="1" applyAlignment="1">
      <alignment horizontal="left"/>
    </xf>
  </cellXfs>
  <cellStyles count="4">
    <cellStyle name="Millares 3" xfId="2"/>
    <cellStyle name="Normal" xfId="0" builtinId="0"/>
    <cellStyle name="Normal 2" xfId="1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116"/>
  <sheetViews>
    <sheetView tabSelected="1" topLeftCell="E88" zoomScale="85" zoomScaleNormal="85" workbookViewId="0">
      <selection activeCell="V104" sqref="V104"/>
    </sheetView>
  </sheetViews>
  <sheetFormatPr baseColWidth="10" defaultRowHeight="12" x14ac:dyDescent="0.25"/>
  <cols>
    <col min="1" max="1" width="7.42578125" style="10" customWidth="1"/>
    <col min="2" max="2" width="4.5703125" style="10" bestFit="1" customWidth="1"/>
    <col min="3" max="3" width="11.42578125" style="36" customWidth="1"/>
    <col min="4" max="4" width="14.7109375" style="24" customWidth="1"/>
    <col min="5" max="5" width="15.5703125" style="24" customWidth="1"/>
    <col min="6" max="6" width="33.42578125" style="24" customWidth="1"/>
    <col min="7" max="7" width="26.42578125" style="24" customWidth="1"/>
    <col min="8" max="8" width="9.85546875" style="10" bestFit="1" customWidth="1"/>
    <col min="9" max="9" width="9" style="10" customWidth="1"/>
    <col min="10" max="10" width="8.42578125" style="39" customWidth="1"/>
    <col min="11" max="11" width="6" style="10" customWidth="1"/>
    <col min="12" max="12" width="9.85546875" style="10" customWidth="1"/>
    <col min="13" max="13" width="8.5703125" style="10" customWidth="1"/>
    <col min="14" max="14" width="7.7109375" style="10" customWidth="1"/>
    <col min="15" max="15" width="8.140625" style="10" customWidth="1"/>
    <col min="16" max="16" width="7.28515625" style="10" customWidth="1"/>
    <col min="17" max="17" width="8.140625" style="10" customWidth="1"/>
    <col min="18" max="18" width="6.85546875" style="10" customWidth="1"/>
    <col min="19" max="19" width="8.5703125" style="10" customWidth="1"/>
    <col min="20" max="20" width="8" style="10" customWidth="1"/>
    <col min="21" max="21" width="8.5703125" style="10" customWidth="1"/>
    <col min="22" max="22" width="16" style="10" customWidth="1"/>
    <col min="23" max="23" width="12.85546875" style="10" customWidth="1"/>
    <col min="24" max="256" width="11.42578125" style="10"/>
    <col min="257" max="257" width="7.28515625" style="10" customWidth="1"/>
    <col min="258" max="259" width="11.28515625" style="10" bestFit="1" customWidth="1"/>
    <col min="260" max="260" width="9.7109375" style="10" customWidth="1"/>
    <col min="261" max="261" width="17.28515625" style="10" bestFit="1" customWidth="1"/>
    <col min="262" max="262" width="11" style="10" bestFit="1" customWidth="1"/>
    <col min="263" max="263" width="11.42578125" style="10"/>
    <col min="264" max="264" width="13.42578125" style="10" customWidth="1"/>
    <col min="265" max="265" width="15.28515625" style="10" customWidth="1"/>
    <col min="266" max="266" width="19.5703125" style="10" customWidth="1"/>
    <col min="267" max="267" width="18.28515625" style="10" bestFit="1" customWidth="1"/>
    <col min="268" max="268" width="10.85546875" style="10" bestFit="1" customWidth="1"/>
    <col min="269" max="269" width="10.7109375" style="10" bestFit="1" customWidth="1"/>
    <col min="270" max="270" width="13.85546875" style="10" customWidth="1"/>
    <col min="271" max="271" width="10.85546875" style="10" bestFit="1" customWidth="1"/>
    <col min="272" max="272" width="10.7109375" style="10" bestFit="1" customWidth="1"/>
    <col min="273" max="273" width="18" style="10" customWidth="1"/>
    <col min="274" max="274" width="13.140625" style="10" customWidth="1"/>
    <col min="275" max="275" width="16" style="10" customWidth="1"/>
    <col min="276" max="276" width="14.85546875" style="10" customWidth="1"/>
    <col min="277" max="277" width="15.28515625" style="10" customWidth="1"/>
    <col min="278" max="278" width="19.28515625" style="10" bestFit="1" customWidth="1"/>
    <col min="279" max="512" width="11.42578125" style="10"/>
    <col min="513" max="513" width="7.28515625" style="10" customWidth="1"/>
    <col min="514" max="515" width="11.28515625" style="10" bestFit="1" customWidth="1"/>
    <col min="516" max="516" width="9.7109375" style="10" customWidth="1"/>
    <col min="517" max="517" width="17.28515625" style="10" bestFit="1" customWidth="1"/>
    <col min="518" max="518" width="11" style="10" bestFit="1" customWidth="1"/>
    <col min="519" max="519" width="11.42578125" style="10"/>
    <col min="520" max="520" width="13.42578125" style="10" customWidth="1"/>
    <col min="521" max="521" width="15.28515625" style="10" customWidth="1"/>
    <col min="522" max="522" width="19.5703125" style="10" customWidth="1"/>
    <col min="523" max="523" width="18.28515625" style="10" bestFit="1" customWidth="1"/>
    <col min="524" max="524" width="10.85546875" style="10" bestFit="1" customWidth="1"/>
    <col min="525" max="525" width="10.7109375" style="10" bestFit="1" customWidth="1"/>
    <col min="526" max="526" width="13.85546875" style="10" customWidth="1"/>
    <col min="527" max="527" width="10.85546875" style="10" bestFit="1" customWidth="1"/>
    <col min="528" max="528" width="10.7109375" style="10" bestFit="1" customWidth="1"/>
    <col min="529" max="529" width="18" style="10" customWidth="1"/>
    <col min="530" max="530" width="13.140625" style="10" customWidth="1"/>
    <col min="531" max="531" width="16" style="10" customWidth="1"/>
    <col min="532" max="532" width="14.85546875" style="10" customWidth="1"/>
    <col min="533" max="533" width="15.28515625" style="10" customWidth="1"/>
    <col min="534" max="534" width="19.28515625" style="10" bestFit="1" customWidth="1"/>
    <col min="535" max="768" width="11.42578125" style="10"/>
    <col min="769" max="769" width="7.28515625" style="10" customWidth="1"/>
    <col min="770" max="771" width="11.28515625" style="10" bestFit="1" customWidth="1"/>
    <col min="772" max="772" width="9.7109375" style="10" customWidth="1"/>
    <col min="773" max="773" width="17.28515625" style="10" bestFit="1" customWidth="1"/>
    <col min="774" max="774" width="11" style="10" bestFit="1" customWidth="1"/>
    <col min="775" max="775" width="11.42578125" style="10"/>
    <col min="776" max="776" width="13.42578125" style="10" customWidth="1"/>
    <col min="777" max="777" width="15.28515625" style="10" customWidth="1"/>
    <col min="778" max="778" width="19.5703125" style="10" customWidth="1"/>
    <col min="779" max="779" width="18.28515625" style="10" bestFit="1" customWidth="1"/>
    <col min="780" max="780" width="10.85546875" style="10" bestFit="1" customWidth="1"/>
    <col min="781" max="781" width="10.7109375" style="10" bestFit="1" customWidth="1"/>
    <col min="782" max="782" width="13.85546875" style="10" customWidth="1"/>
    <col min="783" max="783" width="10.85546875" style="10" bestFit="1" customWidth="1"/>
    <col min="784" max="784" width="10.7109375" style="10" bestFit="1" customWidth="1"/>
    <col min="785" max="785" width="18" style="10" customWidth="1"/>
    <col min="786" max="786" width="13.140625" style="10" customWidth="1"/>
    <col min="787" max="787" width="16" style="10" customWidth="1"/>
    <col min="788" max="788" width="14.85546875" style="10" customWidth="1"/>
    <col min="789" max="789" width="15.28515625" style="10" customWidth="1"/>
    <col min="790" max="790" width="19.28515625" style="10" bestFit="1" customWidth="1"/>
    <col min="791" max="1024" width="11.42578125" style="10"/>
    <col min="1025" max="1025" width="7.28515625" style="10" customWidth="1"/>
    <col min="1026" max="1027" width="11.28515625" style="10" bestFit="1" customWidth="1"/>
    <col min="1028" max="1028" width="9.7109375" style="10" customWidth="1"/>
    <col min="1029" max="1029" width="17.28515625" style="10" bestFit="1" customWidth="1"/>
    <col min="1030" max="1030" width="11" style="10" bestFit="1" customWidth="1"/>
    <col min="1031" max="1031" width="11.42578125" style="10"/>
    <col min="1032" max="1032" width="13.42578125" style="10" customWidth="1"/>
    <col min="1033" max="1033" width="15.28515625" style="10" customWidth="1"/>
    <col min="1034" max="1034" width="19.5703125" style="10" customWidth="1"/>
    <col min="1035" max="1035" width="18.28515625" style="10" bestFit="1" customWidth="1"/>
    <col min="1036" max="1036" width="10.85546875" style="10" bestFit="1" customWidth="1"/>
    <col min="1037" max="1037" width="10.7109375" style="10" bestFit="1" customWidth="1"/>
    <col min="1038" max="1038" width="13.85546875" style="10" customWidth="1"/>
    <col min="1039" max="1039" width="10.85546875" style="10" bestFit="1" customWidth="1"/>
    <col min="1040" max="1040" width="10.7109375" style="10" bestFit="1" customWidth="1"/>
    <col min="1041" max="1041" width="18" style="10" customWidth="1"/>
    <col min="1042" max="1042" width="13.140625" style="10" customWidth="1"/>
    <col min="1043" max="1043" width="16" style="10" customWidth="1"/>
    <col min="1044" max="1044" width="14.85546875" style="10" customWidth="1"/>
    <col min="1045" max="1045" width="15.28515625" style="10" customWidth="1"/>
    <col min="1046" max="1046" width="19.28515625" style="10" bestFit="1" customWidth="1"/>
    <col min="1047" max="1280" width="11.42578125" style="10"/>
    <col min="1281" max="1281" width="7.28515625" style="10" customWidth="1"/>
    <col min="1282" max="1283" width="11.28515625" style="10" bestFit="1" customWidth="1"/>
    <col min="1284" max="1284" width="9.7109375" style="10" customWidth="1"/>
    <col min="1285" max="1285" width="17.28515625" style="10" bestFit="1" customWidth="1"/>
    <col min="1286" max="1286" width="11" style="10" bestFit="1" customWidth="1"/>
    <col min="1287" max="1287" width="11.42578125" style="10"/>
    <col min="1288" max="1288" width="13.42578125" style="10" customWidth="1"/>
    <col min="1289" max="1289" width="15.28515625" style="10" customWidth="1"/>
    <col min="1290" max="1290" width="19.5703125" style="10" customWidth="1"/>
    <col min="1291" max="1291" width="18.28515625" style="10" bestFit="1" customWidth="1"/>
    <col min="1292" max="1292" width="10.85546875" style="10" bestFit="1" customWidth="1"/>
    <col min="1293" max="1293" width="10.7109375" style="10" bestFit="1" customWidth="1"/>
    <col min="1294" max="1294" width="13.85546875" style="10" customWidth="1"/>
    <col min="1295" max="1295" width="10.85546875" style="10" bestFit="1" customWidth="1"/>
    <col min="1296" max="1296" width="10.7109375" style="10" bestFit="1" customWidth="1"/>
    <col min="1297" max="1297" width="18" style="10" customWidth="1"/>
    <col min="1298" max="1298" width="13.140625" style="10" customWidth="1"/>
    <col min="1299" max="1299" width="16" style="10" customWidth="1"/>
    <col min="1300" max="1300" width="14.85546875" style="10" customWidth="1"/>
    <col min="1301" max="1301" width="15.28515625" style="10" customWidth="1"/>
    <col min="1302" max="1302" width="19.28515625" style="10" bestFit="1" customWidth="1"/>
    <col min="1303" max="1536" width="11.42578125" style="10"/>
    <col min="1537" max="1537" width="7.28515625" style="10" customWidth="1"/>
    <col min="1538" max="1539" width="11.28515625" style="10" bestFit="1" customWidth="1"/>
    <col min="1540" max="1540" width="9.7109375" style="10" customWidth="1"/>
    <col min="1541" max="1541" width="17.28515625" style="10" bestFit="1" customWidth="1"/>
    <col min="1542" max="1542" width="11" style="10" bestFit="1" customWidth="1"/>
    <col min="1543" max="1543" width="11.42578125" style="10"/>
    <col min="1544" max="1544" width="13.42578125" style="10" customWidth="1"/>
    <col min="1545" max="1545" width="15.28515625" style="10" customWidth="1"/>
    <col min="1546" max="1546" width="19.5703125" style="10" customWidth="1"/>
    <col min="1547" max="1547" width="18.28515625" style="10" bestFit="1" customWidth="1"/>
    <col min="1548" max="1548" width="10.85546875" style="10" bestFit="1" customWidth="1"/>
    <col min="1549" max="1549" width="10.7109375" style="10" bestFit="1" customWidth="1"/>
    <col min="1550" max="1550" width="13.85546875" style="10" customWidth="1"/>
    <col min="1551" max="1551" width="10.85546875" style="10" bestFit="1" customWidth="1"/>
    <col min="1552" max="1552" width="10.7109375" style="10" bestFit="1" customWidth="1"/>
    <col min="1553" max="1553" width="18" style="10" customWidth="1"/>
    <col min="1554" max="1554" width="13.140625" style="10" customWidth="1"/>
    <col min="1555" max="1555" width="16" style="10" customWidth="1"/>
    <col min="1556" max="1556" width="14.85546875" style="10" customWidth="1"/>
    <col min="1557" max="1557" width="15.28515625" style="10" customWidth="1"/>
    <col min="1558" max="1558" width="19.28515625" style="10" bestFit="1" customWidth="1"/>
    <col min="1559" max="1792" width="11.42578125" style="10"/>
    <col min="1793" max="1793" width="7.28515625" style="10" customWidth="1"/>
    <col min="1794" max="1795" width="11.28515625" style="10" bestFit="1" customWidth="1"/>
    <col min="1796" max="1796" width="9.7109375" style="10" customWidth="1"/>
    <col min="1797" max="1797" width="17.28515625" style="10" bestFit="1" customWidth="1"/>
    <col min="1798" max="1798" width="11" style="10" bestFit="1" customWidth="1"/>
    <col min="1799" max="1799" width="11.42578125" style="10"/>
    <col min="1800" max="1800" width="13.42578125" style="10" customWidth="1"/>
    <col min="1801" max="1801" width="15.28515625" style="10" customWidth="1"/>
    <col min="1802" max="1802" width="19.5703125" style="10" customWidth="1"/>
    <col min="1803" max="1803" width="18.28515625" style="10" bestFit="1" customWidth="1"/>
    <col min="1804" max="1804" width="10.85546875" style="10" bestFit="1" customWidth="1"/>
    <col min="1805" max="1805" width="10.7109375" style="10" bestFit="1" customWidth="1"/>
    <col min="1806" max="1806" width="13.85546875" style="10" customWidth="1"/>
    <col min="1807" max="1807" width="10.85546875" style="10" bestFit="1" customWidth="1"/>
    <col min="1808" max="1808" width="10.7109375" style="10" bestFit="1" customWidth="1"/>
    <col min="1809" max="1809" width="18" style="10" customWidth="1"/>
    <col min="1810" max="1810" width="13.140625" style="10" customWidth="1"/>
    <col min="1811" max="1811" width="16" style="10" customWidth="1"/>
    <col min="1812" max="1812" width="14.85546875" style="10" customWidth="1"/>
    <col min="1813" max="1813" width="15.28515625" style="10" customWidth="1"/>
    <col min="1814" max="1814" width="19.28515625" style="10" bestFit="1" customWidth="1"/>
    <col min="1815" max="2048" width="11.42578125" style="10"/>
    <col min="2049" max="2049" width="7.28515625" style="10" customWidth="1"/>
    <col min="2050" max="2051" width="11.28515625" style="10" bestFit="1" customWidth="1"/>
    <col min="2052" max="2052" width="9.7109375" style="10" customWidth="1"/>
    <col min="2053" max="2053" width="17.28515625" style="10" bestFit="1" customWidth="1"/>
    <col min="2054" max="2054" width="11" style="10" bestFit="1" customWidth="1"/>
    <col min="2055" max="2055" width="11.42578125" style="10"/>
    <col min="2056" max="2056" width="13.42578125" style="10" customWidth="1"/>
    <col min="2057" max="2057" width="15.28515625" style="10" customWidth="1"/>
    <col min="2058" max="2058" width="19.5703125" style="10" customWidth="1"/>
    <col min="2059" max="2059" width="18.28515625" style="10" bestFit="1" customWidth="1"/>
    <col min="2060" max="2060" width="10.85546875" style="10" bestFit="1" customWidth="1"/>
    <col min="2061" max="2061" width="10.7109375" style="10" bestFit="1" customWidth="1"/>
    <col min="2062" max="2062" width="13.85546875" style="10" customWidth="1"/>
    <col min="2063" max="2063" width="10.85546875" style="10" bestFit="1" customWidth="1"/>
    <col min="2064" max="2064" width="10.7109375" style="10" bestFit="1" customWidth="1"/>
    <col min="2065" max="2065" width="18" style="10" customWidth="1"/>
    <col min="2066" max="2066" width="13.140625" style="10" customWidth="1"/>
    <col min="2067" max="2067" width="16" style="10" customWidth="1"/>
    <col min="2068" max="2068" width="14.85546875" style="10" customWidth="1"/>
    <col min="2069" max="2069" width="15.28515625" style="10" customWidth="1"/>
    <col min="2070" max="2070" width="19.28515625" style="10" bestFit="1" customWidth="1"/>
    <col min="2071" max="2304" width="11.42578125" style="10"/>
    <col min="2305" max="2305" width="7.28515625" style="10" customWidth="1"/>
    <col min="2306" max="2307" width="11.28515625" style="10" bestFit="1" customWidth="1"/>
    <col min="2308" max="2308" width="9.7109375" style="10" customWidth="1"/>
    <col min="2309" max="2309" width="17.28515625" style="10" bestFit="1" customWidth="1"/>
    <col min="2310" max="2310" width="11" style="10" bestFit="1" customWidth="1"/>
    <col min="2311" max="2311" width="11.42578125" style="10"/>
    <col min="2312" max="2312" width="13.42578125" style="10" customWidth="1"/>
    <col min="2313" max="2313" width="15.28515625" style="10" customWidth="1"/>
    <col min="2314" max="2314" width="19.5703125" style="10" customWidth="1"/>
    <col min="2315" max="2315" width="18.28515625" style="10" bestFit="1" customWidth="1"/>
    <col min="2316" max="2316" width="10.85546875" style="10" bestFit="1" customWidth="1"/>
    <col min="2317" max="2317" width="10.7109375" style="10" bestFit="1" customWidth="1"/>
    <col min="2318" max="2318" width="13.85546875" style="10" customWidth="1"/>
    <col min="2319" max="2319" width="10.85546875" style="10" bestFit="1" customWidth="1"/>
    <col min="2320" max="2320" width="10.7109375" style="10" bestFit="1" customWidth="1"/>
    <col min="2321" max="2321" width="18" style="10" customWidth="1"/>
    <col min="2322" max="2322" width="13.140625" style="10" customWidth="1"/>
    <col min="2323" max="2323" width="16" style="10" customWidth="1"/>
    <col min="2324" max="2324" width="14.85546875" style="10" customWidth="1"/>
    <col min="2325" max="2325" width="15.28515625" style="10" customWidth="1"/>
    <col min="2326" max="2326" width="19.28515625" style="10" bestFit="1" customWidth="1"/>
    <col min="2327" max="2560" width="11.42578125" style="10"/>
    <col min="2561" max="2561" width="7.28515625" style="10" customWidth="1"/>
    <col min="2562" max="2563" width="11.28515625" style="10" bestFit="1" customWidth="1"/>
    <col min="2564" max="2564" width="9.7109375" style="10" customWidth="1"/>
    <col min="2565" max="2565" width="17.28515625" style="10" bestFit="1" customWidth="1"/>
    <col min="2566" max="2566" width="11" style="10" bestFit="1" customWidth="1"/>
    <col min="2567" max="2567" width="11.42578125" style="10"/>
    <col min="2568" max="2568" width="13.42578125" style="10" customWidth="1"/>
    <col min="2569" max="2569" width="15.28515625" style="10" customWidth="1"/>
    <col min="2570" max="2570" width="19.5703125" style="10" customWidth="1"/>
    <col min="2571" max="2571" width="18.28515625" style="10" bestFit="1" customWidth="1"/>
    <col min="2572" max="2572" width="10.85546875" style="10" bestFit="1" customWidth="1"/>
    <col min="2573" max="2573" width="10.7109375" style="10" bestFit="1" customWidth="1"/>
    <col min="2574" max="2574" width="13.85546875" style="10" customWidth="1"/>
    <col min="2575" max="2575" width="10.85546875" style="10" bestFit="1" customWidth="1"/>
    <col min="2576" max="2576" width="10.7109375" style="10" bestFit="1" customWidth="1"/>
    <col min="2577" max="2577" width="18" style="10" customWidth="1"/>
    <col min="2578" max="2578" width="13.140625" style="10" customWidth="1"/>
    <col min="2579" max="2579" width="16" style="10" customWidth="1"/>
    <col min="2580" max="2580" width="14.85546875" style="10" customWidth="1"/>
    <col min="2581" max="2581" width="15.28515625" style="10" customWidth="1"/>
    <col min="2582" max="2582" width="19.28515625" style="10" bestFit="1" customWidth="1"/>
    <col min="2583" max="2816" width="11.42578125" style="10"/>
    <col min="2817" max="2817" width="7.28515625" style="10" customWidth="1"/>
    <col min="2818" max="2819" width="11.28515625" style="10" bestFit="1" customWidth="1"/>
    <col min="2820" max="2820" width="9.7109375" style="10" customWidth="1"/>
    <col min="2821" max="2821" width="17.28515625" style="10" bestFit="1" customWidth="1"/>
    <col min="2822" max="2822" width="11" style="10" bestFit="1" customWidth="1"/>
    <col min="2823" max="2823" width="11.42578125" style="10"/>
    <col min="2824" max="2824" width="13.42578125" style="10" customWidth="1"/>
    <col min="2825" max="2825" width="15.28515625" style="10" customWidth="1"/>
    <col min="2826" max="2826" width="19.5703125" style="10" customWidth="1"/>
    <col min="2827" max="2827" width="18.28515625" style="10" bestFit="1" customWidth="1"/>
    <col min="2828" max="2828" width="10.85546875" style="10" bestFit="1" customWidth="1"/>
    <col min="2829" max="2829" width="10.7109375" style="10" bestFit="1" customWidth="1"/>
    <col min="2830" max="2830" width="13.85546875" style="10" customWidth="1"/>
    <col min="2831" max="2831" width="10.85546875" style="10" bestFit="1" customWidth="1"/>
    <col min="2832" max="2832" width="10.7109375" style="10" bestFit="1" customWidth="1"/>
    <col min="2833" max="2833" width="18" style="10" customWidth="1"/>
    <col min="2834" max="2834" width="13.140625" style="10" customWidth="1"/>
    <col min="2835" max="2835" width="16" style="10" customWidth="1"/>
    <col min="2836" max="2836" width="14.85546875" style="10" customWidth="1"/>
    <col min="2837" max="2837" width="15.28515625" style="10" customWidth="1"/>
    <col min="2838" max="2838" width="19.28515625" style="10" bestFit="1" customWidth="1"/>
    <col min="2839" max="3072" width="11.42578125" style="10"/>
    <col min="3073" max="3073" width="7.28515625" style="10" customWidth="1"/>
    <col min="3074" max="3075" width="11.28515625" style="10" bestFit="1" customWidth="1"/>
    <col min="3076" max="3076" width="9.7109375" style="10" customWidth="1"/>
    <col min="3077" max="3077" width="17.28515625" style="10" bestFit="1" customWidth="1"/>
    <col min="3078" max="3078" width="11" style="10" bestFit="1" customWidth="1"/>
    <col min="3079" max="3079" width="11.42578125" style="10"/>
    <col min="3080" max="3080" width="13.42578125" style="10" customWidth="1"/>
    <col min="3081" max="3081" width="15.28515625" style="10" customWidth="1"/>
    <col min="3082" max="3082" width="19.5703125" style="10" customWidth="1"/>
    <col min="3083" max="3083" width="18.28515625" style="10" bestFit="1" customWidth="1"/>
    <col min="3084" max="3084" width="10.85546875" style="10" bestFit="1" customWidth="1"/>
    <col min="3085" max="3085" width="10.7109375" style="10" bestFit="1" customWidth="1"/>
    <col min="3086" max="3086" width="13.85546875" style="10" customWidth="1"/>
    <col min="3087" max="3087" width="10.85546875" style="10" bestFit="1" customWidth="1"/>
    <col min="3088" max="3088" width="10.7109375" style="10" bestFit="1" customWidth="1"/>
    <col min="3089" max="3089" width="18" style="10" customWidth="1"/>
    <col min="3090" max="3090" width="13.140625" style="10" customWidth="1"/>
    <col min="3091" max="3091" width="16" style="10" customWidth="1"/>
    <col min="3092" max="3092" width="14.85546875" style="10" customWidth="1"/>
    <col min="3093" max="3093" width="15.28515625" style="10" customWidth="1"/>
    <col min="3094" max="3094" width="19.28515625" style="10" bestFit="1" customWidth="1"/>
    <col min="3095" max="3328" width="11.42578125" style="10"/>
    <col min="3329" max="3329" width="7.28515625" style="10" customWidth="1"/>
    <col min="3330" max="3331" width="11.28515625" style="10" bestFit="1" customWidth="1"/>
    <col min="3332" max="3332" width="9.7109375" style="10" customWidth="1"/>
    <col min="3333" max="3333" width="17.28515625" style="10" bestFit="1" customWidth="1"/>
    <col min="3334" max="3334" width="11" style="10" bestFit="1" customWidth="1"/>
    <col min="3335" max="3335" width="11.42578125" style="10"/>
    <col min="3336" max="3336" width="13.42578125" style="10" customWidth="1"/>
    <col min="3337" max="3337" width="15.28515625" style="10" customWidth="1"/>
    <col min="3338" max="3338" width="19.5703125" style="10" customWidth="1"/>
    <col min="3339" max="3339" width="18.28515625" style="10" bestFit="1" customWidth="1"/>
    <col min="3340" max="3340" width="10.85546875" style="10" bestFit="1" customWidth="1"/>
    <col min="3341" max="3341" width="10.7109375" style="10" bestFit="1" customWidth="1"/>
    <col min="3342" max="3342" width="13.85546875" style="10" customWidth="1"/>
    <col min="3343" max="3343" width="10.85546875" style="10" bestFit="1" customWidth="1"/>
    <col min="3344" max="3344" width="10.7109375" style="10" bestFit="1" customWidth="1"/>
    <col min="3345" max="3345" width="18" style="10" customWidth="1"/>
    <col min="3346" max="3346" width="13.140625" style="10" customWidth="1"/>
    <col min="3347" max="3347" width="16" style="10" customWidth="1"/>
    <col min="3348" max="3348" width="14.85546875" style="10" customWidth="1"/>
    <col min="3349" max="3349" width="15.28515625" style="10" customWidth="1"/>
    <col min="3350" max="3350" width="19.28515625" style="10" bestFit="1" customWidth="1"/>
    <col min="3351" max="3584" width="11.42578125" style="10"/>
    <col min="3585" max="3585" width="7.28515625" style="10" customWidth="1"/>
    <col min="3586" max="3587" width="11.28515625" style="10" bestFit="1" customWidth="1"/>
    <col min="3588" max="3588" width="9.7109375" style="10" customWidth="1"/>
    <col min="3589" max="3589" width="17.28515625" style="10" bestFit="1" customWidth="1"/>
    <col min="3590" max="3590" width="11" style="10" bestFit="1" customWidth="1"/>
    <col min="3591" max="3591" width="11.42578125" style="10"/>
    <col min="3592" max="3592" width="13.42578125" style="10" customWidth="1"/>
    <col min="3593" max="3593" width="15.28515625" style="10" customWidth="1"/>
    <col min="3594" max="3594" width="19.5703125" style="10" customWidth="1"/>
    <col min="3595" max="3595" width="18.28515625" style="10" bestFit="1" customWidth="1"/>
    <col min="3596" max="3596" width="10.85546875" style="10" bestFit="1" customWidth="1"/>
    <col min="3597" max="3597" width="10.7109375" style="10" bestFit="1" customWidth="1"/>
    <col min="3598" max="3598" width="13.85546875" style="10" customWidth="1"/>
    <col min="3599" max="3599" width="10.85546875" style="10" bestFit="1" customWidth="1"/>
    <col min="3600" max="3600" width="10.7109375" style="10" bestFit="1" customWidth="1"/>
    <col min="3601" max="3601" width="18" style="10" customWidth="1"/>
    <col min="3602" max="3602" width="13.140625" style="10" customWidth="1"/>
    <col min="3603" max="3603" width="16" style="10" customWidth="1"/>
    <col min="3604" max="3604" width="14.85546875" style="10" customWidth="1"/>
    <col min="3605" max="3605" width="15.28515625" style="10" customWidth="1"/>
    <col min="3606" max="3606" width="19.28515625" style="10" bestFit="1" customWidth="1"/>
    <col min="3607" max="3840" width="11.42578125" style="10"/>
    <col min="3841" max="3841" width="7.28515625" style="10" customWidth="1"/>
    <col min="3842" max="3843" width="11.28515625" style="10" bestFit="1" customWidth="1"/>
    <col min="3844" max="3844" width="9.7109375" style="10" customWidth="1"/>
    <col min="3845" max="3845" width="17.28515625" style="10" bestFit="1" customWidth="1"/>
    <col min="3846" max="3846" width="11" style="10" bestFit="1" customWidth="1"/>
    <col min="3847" max="3847" width="11.42578125" style="10"/>
    <col min="3848" max="3848" width="13.42578125" style="10" customWidth="1"/>
    <col min="3849" max="3849" width="15.28515625" style="10" customWidth="1"/>
    <col min="3850" max="3850" width="19.5703125" style="10" customWidth="1"/>
    <col min="3851" max="3851" width="18.28515625" style="10" bestFit="1" customWidth="1"/>
    <col min="3852" max="3852" width="10.85546875" style="10" bestFit="1" customWidth="1"/>
    <col min="3853" max="3853" width="10.7109375" style="10" bestFit="1" customWidth="1"/>
    <col min="3854" max="3854" width="13.85546875" style="10" customWidth="1"/>
    <col min="3855" max="3855" width="10.85546875" style="10" bestFit="1" customWidth="1"/>
    <col min="3856" max="3856" width="10.7109375" style="10" bestFit="1" customWidth="1"/>
    <col min="3857" max="3857" width="18" style="10" customWidth="1"/>
    <col min="3858" max="3858" width="13.140625" style="10" customWidth="1"/>
    <col min="3859" max="3859" width="16" style="10" customWidth="1"/>
    <col min="3860" max="3860" width="14.85546875" style="10" customWidth="1"/>
    <col min="3861" max="3861" width="15.28515625" style="10" customWidth="1"/>
    <col min="3862" max="3862" width="19.28515625" style="10" bestFit="1" customWidth="1"/>
    <col min="3863" max="4096" width="11.42578125" style="10"/>
    <col min="4097" max="4097" width="7.28515625" style="10" customWidth="1"/>
    <col min="4098" max="4099" width="11.28515625" style="10" bestFit="1" customWidth="1"/>
    <col min="4100" max="4100" width="9.7109375" style="10" customWidth="1"/>
    <col min="4101" max="4101" width="17.28515625" style="10" bestFit="1" customWidth="1"/>
    <col min="4102" max="4102" width="11" style="10" bestFit="1" customWidth="1"/>
    <col min="4103" max="4103" width="11.42578125" style="10"/>
    <col min="4104" max="4104" width="13.42578125" style="10" customWidth="1"/>
    <col min="4105" max="4105" width="15.28515625" style="10" customWidth="1"/>
    <col min="4106" max="4106" width="19.5703125" style="10" customWidth="1"/>
    <col min="4107" max="4107" width="18.28515625" style="10" bestFit="1" customWidth="1"/>
    <col min="4108" max="4108" width="10.85546875" style="10" bestFit="1" customWidth="1"/>
    <col min="4109" max="4109" width="10.7109375" style="10" bestFit="1" customWidth="1"/>
    <col min="4110" max="4110" width="13.85546875" style="10" customWidth="1"/>
    <col min="4111" max="4111" width="10.85546875" style="10" bestFit="1" customWidth="1"/>
    <col min="4112" max="4112" width="10.7109375" style="10" bestFit="1" customWidth="1"/>
    <col min="4113" max="4113" width="18" style="10" customWidth="1"/>
    <col min="4114" max="4114" width="13.140625" style="10" customWidth="1"/>
    <col min="4115" max="4115" width="16" style="10" customWidth="1"/>
    <col min="4116" max="4116" width="14.85546875" style="10" customWidth="1"/>
    <col min="4117" max="4117" width="15.28515625" style="10" customWidth="1"/>
    <col min="4118" max="4118" width="19.28515625" style="10" bestFit="1" customWidth="1"/>
    <col min="4119" max="4352" width="11.42578125" style="10"/>
    <col min="4353" max="4353" width="7.28515625" style="10" customWidth="1"/>
    <col min="4354" max="4355" width="11.28515625" style="10" bestFit="1" customWidth="1"/>
    <col min="4356" max="4356" width="9.7109375" style="10" customWidth="1"/>
    <col min="4357" max="4357" width="17.28515625" style="10" bestFit="1" customWidth="1"/>
    <col min="4358" max="4358" width="11" style="10" bestFit="1" customWidth="1"/>
    <col min="4359" max="4359" width="11.42578125" style="10"/>
    <col min="4360" max="4360" width="13.42578125" style="10" customWidth="1"/>
    <col min="4361" max="4361" width="15.28515625" style="10" customWidth="1"/>
    <col min="4362" max="4362" width="19.5703125" style="10" customWidth="1"/>
    <col min="4363" max="4363" width="18.28515625" style="10" bestFit="1" customWidth="1"/>
    <col min="4364" max="4364" width="10.85546875" style="10" bestFit="1" customWidth="1"/>
    <col min="4365" max="4365" width="10.7109375" style="10" bestFit="1" customWidth="1"/>
    <col min="4366" max="4366" width="13.85546875" style="10" customWidth="1"/>
    <col min="4367" max="4367" width="10.85546875" style="10" bestFit="1" customWidth="1"/>
    <col min="4368" max="4368" width="10.7109375" style="10" bestFit="1" customWidth="1"/>
    <col min="4369" max="4369" width="18" style="10" customWidth="1"/>
    <col min="4370" max="4370" width="13.140625" style="10" customWidth="1"/>
    <col min="4371" max="4371" width="16" style="10" customWidth="1"/>
    <col min="4372" max="4372" width="14.85546875" style="10" customWidth="1"/>
    <col min="4373" max="4373" width="15.28515625" style="10" customWidth="1"/>
    <col min="4374" max="4374" width="19.28515625" style="10" bestFit="1" customWidth="1"/>
    <col min="4375" max="4608" width="11.42578125" style="10"/>
    <col min="4609" max="4609" width="7.28515625" style="10" customWidth="1"/>
    <col min="4610" max="4611" width="11.28515625" style="10" bestFit="1" customWidth="1"/>
    <col min="4612" max="4612" width="9.7109375" style="10" customWidth="1"/>
    <col min="4613" max="4613" width="17.28515625" style="10" bestFit="1" customWidth="1"/>
    <col min="4614" max="4614" width="11" style="10" bestFit="1" customWidth="1"/>
    <col min="4615" max="4615" width="11.42578125" style="10"/>
    <col min="4616" max="4616" width="13.42578125" style="10" customWidth="1"/>
    <col min="4617" max="4617" width="15.28515625" style="10" customWidth="1"/>
    <col min="4618" max="4618" width="19.5703125" style="10" customWidth="1"/>
    <col min="4619" max="4619" width="18.28515625" style="10" bestFit="1" customWidth="1"/>
    <col min="4620" max="4620" width="10.85546875" style="10" bestFit="1" customWidth="1"/>
    <col min="4621" max="4621" width="10.7109375" style="10" bestFit="1" customWidth="1"/>
    <col min="4622" max="4622" width="13.85546875" style="10" customWidth="1"/>
    <col min="4623" max="4623" width="10.85546875" style="10" bestFit="1" customWidth="1"/>
    <col min="4624" max="4624" width="10.7109375" style="10" bestFit="1" customWidth="1"/>
    <col min="4625" max="4625" width="18" style="10" customWidth="1"/>
    <col min="4626" max="4626" width="13.140625" style="10" customWidth="1"/>
    <col min="4627" max="4627" width="16" style="10" customWidth="1"/>
    <col min="4628" max="4628" width="14.85546875" style="10" customWidth="1"/>
    <col min="4629" max="4629" width="15.28515625" style="10" customWidth="1"/>
    <col min="4630" max="4630" width="19.28515625" style="10" bestFit="1" customWidth="1"/>
    <col min="4631" max="4864" width="11.42578125" style="10"/>
    <col min="4865" max="4865" width="7.28515625" style="10" customWidth="1"/>
    <col min="4866" max="4867" width="11.28515625" style="10" bestFit="1" customWidth="1"/>
    <col min="4868" max="4868" width="9.7109375" style="10" customWidth="1"/>
    <col min="4869" max="4869" width="17.28515625" style="10" bestFit="1" customWidth="1"/>
    <col min="4870" max="4870" width="11" style="10" bestFit="1" customWidth="1"/>
    <col min="4871" max="4871" width="11.42578125" style="10"/>
    <col min="4872" max="4872" width="13.42578125" style="10" customWidth="1"/>
    <col min="4873" max="4873" width="15.28515625" style="10" customWidth="1"/>
    <col min="4874" max="4874" width="19.5703125" style="10" customWidth="1"/>
    <col min="4875" max="4875" width="18.28515625" style="10" bestFit="1" customWidth="1"/>
    <col min="4876" max="4876" width="10.85546875" style="10" bestFit="1" customWidth="1"/>
    <col min="4877" max="4877" width="10.7109375" style="10" bestFit="1" customWidth="1"/>
    <col min="4878" max="4878" width="13.85546875" style="10" customWidth="1"/>
    <col min="4879" max="4879" width="10.85546875" style="10" bestFit="1" customWidth="1"/>
    <col min="4880" max="4880" width="10.7109375" style="10" bestFit="1" customWidth="1"/>
    <col min="4881" max="4881" width="18" style="10" customWidth="1"/>
    <col min="4882" max="4882" width="13.140625" style="10" customWidth="1"/>
    <col min="4883" max="4883" width="16" style="10" customWidth="1"/>
    <col min="4884" max="4884" width="14.85546875" style="10" customWidth="1"/>
    <col min="4885" max="4885" width="15.28515625" style="10" customWidth="1"/>
    <col min="4886" max="4886" width="19.28515625" style="10" bestFit="1" customWidth="1"/>
    <col min="4887" max="5120" width="11.42578125" style="10"/>
    <col min="5121" max="5121" width="7.28515625" style="10" customWidth="1"/>
    <col min="5122" max="5123" width="11.28515625" style="10" bestFit="1" customWidth="1"/>
    <col min="5124" max="5124" width="9.7109375" style="10" customWidth="1"/>
    <col min="5125" max="5125" width="17.28515625" style="10" bestFit="1" customWidth="1"/>
    <col min="5126" max="5126" width="11" style="10" bestFit="1" customWidth="1"/>
    <col min="5127" max="5127" width="11.42578125" style="10"/>
    <col min="5128" max="5128" width="13.42578125" style="10" customWidth="1"/>
    <col min="5129" max="5129" width="15.28515625" style="10" customWidth="1"/>
    <col min="5130" max="5130" width="19.5703125" style="10" customWidth="1"/>
    <col min="5131" max="5131" width="18.28515625" style="10" bestFit="1" customWidth="1"/>
    <col min="5132" max="5132" width="10.85546875" style="10" bestFit="1" customWidth="1"/>
    <col min="5133" max="5133" width="10.7109375" style="10" bestFit="1" customWidth="1"/>
    <col min="5134" max="5134" width="13.85546875" style="10" customWidth="1"/>
    <col min="5135" max="5135" width="10.85546875" style="10" bestFit="1" customWidth="1"/>
    <col min="5136" max="5136" width="10.7109375" style="10" bestFit="1" customWidth="1"/>
    <col min="5137" max="5137" width="18" style="10" customWidth="1"/>
    <col min="5138" max="5138" width="13.140625" style="10" customWidth="1"/>
    <col min="5139" max="5139" width="16" style="10" customWidth="1"/>
    <col min="5140" max="5140" width="14.85546875" style="10" customWidth="1"/>
    <col min="5141" max="5141" width="15.28515625" style="10" customWidth="1"/>
    <col min="5142" max="5142" width="19.28515625" style="10" bestFit="1" customWidth="1"/>
    <col min="5143" max="5376" width="11.42578125" style="10"/>
    <col min="5377" max="5377" width="7.28515625" style="10" customWidth="1"/>
    <col min="5378" max="5379" width="11.28515625" style="10" bestFit="1" customWidth="1"/>
    <col min="5380" max="5380" width="9.7109375" style="10" customWidth="1"/>
    <col min="5381" max="5381" width="17.28515625" style="10" bestFit="1" customWidth="1"/>
    <col min="5382" max="5382" width="11" style="10" bestFit="1" customWidth="1"/>
    <col min="5383" max="5383" width="11.42578125" style="10"/>
    <col min="5384" max="5384" width="13.42578125" style="10" customWidth="1"/>
    <col min="5385" max="5385" width="15.28515625" style="10" customWidth="1"/>
    <col min="5386" max="5386" width="19.5703125" style="10" customWidth="1"/>
    <col min="5387" max="5387" width="18.28515625" style="10" bestFit="1" customWidth="1"/>
    <col min="5388" max="5388" width="10.85546875" style="10" bestFit="1" customWidth="1"/>
    <col min="5389" max="5389" width="10.7109375" style="10" bestFit="1" customWidth="1"/>
    <col min="5390" max="5390" width="13.85546875" style="10" customWidth="1"/>
    <col min="5391" max="5391" width="10.85546875" style="10" bestFit="1" customWidth="1"/>
    <col min="5392" max="5392" width="10.7109375" style="10" bestFit="1" customWidth="1"/>
    <col min="5393" max="5393" width="18" style="10" customWidth="1"/>
    <col min="5394" max="5394" width="13.140625" style="10" customWidth="1"/>
    <col min="5395" max="5395" width="16" style="10" customWidth="1"/>
    <col min="5396" max="5396" width="14.85546875" style="10" customWidth="1"/>
    <col min="5397" max="5397" width="15.28515625" style="10" customWidth="1"/>
    <col min="5398" max="5398" width="19.28515625" style="10" bestFit="1" customWidth="1"/>
    <col min="5399" max="5632" width="11.42578125" style="10"/>
    <col min="5633" max="5633" width="7.28515625" style="10" customWidth="1"/>
    <col min="5634" max="5635" width="11.28515625" style="10" bestFit="1" customWidth="1"/>
    <col min="5636" max="5636" width="9.7109375" style="10" customWidth="1"/>
    <col min="5637" max="5637" width="17.28515625" style="10" bestFit="1" customWidth="1"/>
    <col min="5638" max="5638" width="11" style="10" bestFit="1" customWidth="1"/>
    <col min="5639" max="5639" width="11.42578125" style="10"/>
    <col min="5640" max="5640" width="13.42578125" style="10" customWidth="1"/>
    <col min="5641" max="5641" width="15.28515625" style="10" customWidth="1"/>
    <col min="5642" max="5642" width="19.5703125" style="10" customWidth="1"/>
    <col min="5643" max="5643" width="18.28515625" style="10" bestFit="1" customWidth="1"/>
    <col min="5644" max="5644" width="10.85546875" style="10" bestFit="1" customWidth="1"/>
    <col min="5645" max="5645" width="10.7109375" style="10" bestFit="1" customWidth="1"/>
    <col min="5646" max="5646" width="13.85546875" style="10" customWidth="1"/>
    <col min="5647" max="5647" width="10.85546875" style="10" bestFit="1" customWidth="1"/>
    <col min="5648" max="5648" width="10.7109375" style="10" bestFit="1" customWidth="1"/>
    <col min="5649" max="5649" width="18" style="10" customWidth="1"/>
    <col min="5650" max="5650" width="13.140625" style="10" customWidth="1"/>
    <col min="5651" max="5651" width="16" style="10" customWidth="1"/>
    <col min="5652" max="5652" width="14.85546875" style="10" customWidth="1"/>
    <col min="5653" max="5653" width="15.28515625" style="10" customWidth="1"/>
    <col min="5654" max="5654" width="19.28515625" style="10" bestFit="1" customWidth="1"/>
    <col min="5655" max="5888" width="11.42578125" style="10"/>
    <col min="5889" max="5889" width="7.28515625" style="10" customWidth="1"/>
    <col min="5890" max="5891" width="11.28515625" style="10" bestFit="1" customWidth="1"/>
    <col min="5892" max="5892" width="9.7109375" style="10" customWidth="1"/>
    <col min="5893" max="5893" width="17.28515625" style="10" bestFit="1" customWidth="1"/>
    <col min="5894" max="5894" width="11" style="10" bestFit="1" customWidth="1"/>
    <col min="5895" max="5895" width="11.42578125" style="10"/>
    <col min="5896" max="5896" width="13.42578125" style="10" customWidth="1"/>
    <col min="5897" max="5897" width="15.28515625" style="10" customWidth="1"/>
    <col min="5898" max="5898" width="19.5703125" style="10" customWidth="1"/>
    <col min="5899" max="5899" width="18.28515625" style="10" bestFit="1" customWidth="1"/>
    <col min="5900" max="5900" width="10.85546875" style="10" bestFit="1" customWidth="1"/>
    <col min="5901" max="5901" width="10.7109375" style="10" bestFit="1" customWidth="1"/>
    <col min="5902" max="5902" width="13.85546875" style="10" customWidth="1"/>
    <col min="5903" max="5903" width="10.85546875" style="10" bestFit="1" customWidth="1"/>
    <col min="5904" max="5904" width="10.7109375" style="10" bestFit="1" customWidth="1"/>
    <col min="5905" max="5905" width="18" style="10" customWidth="1"/>
    <col min="5906" max="5906" width="13.140625" style="10" customWidth="1"/>
    <col min="5907" max="5907" width="16" style="10" customWidth="1"/>
    <col min="5908" max="5908" width="14.85546875" style="10" customWidth="1"/>
    <col min="5909" max="5909" width="15.28515625" style="10" customWidth="1"/>
    <col min="5910" max="5910" width="19.28515625" style="10" bestFit="1" customWidth="1"/>
    <col min="5911" max="6144" width="11.42578125" style="10"/>
    <col min="6145" max="6145" width="7.28515625" style="10" customWidth="1"/>
    <col min="6146" max="6147" width="11.28515625" style="10" bestFit="1" customWidth="1"/>
    <col min="6148" max="6148" width="9.7109375" style="10" customWidth="1"/>
    <col min="6149" max="6149" width="17.28515625" style="10" bestFit="1" customWidth="1"/>
    <col min="6150" max="6150" width="11" style="10" bestFit="1" customWidth="1"/>
    <col min="6151" max="6151" width="11.42578125" style="10"/>
    <col min="6152" max="6152" width="13.42578125" style="10" customWidth="1"/>
    <col min="6153" max="6153" width="15.28515625" style="10" customWidth="1"/>
    <col min="6154" max="6154" width="19.5703125" style="10" customWidth="1"/>
    <col min="6155" max="6155" width="18.28515625" style="10" bestFit="1" customWidth="1"/>
    <col min="6156" max="6156" width="10.85546875" style="10" bestFit="1" customWidth="1"/>
    <col min="6157" max="6157" width="10.7109375" style="10" bestFit="1" customWidth="1"/>
    <col min="6158" max="6158" width="13.85546875" style="10" customWidth="1"/>
    <col min="6159" max="6159" width="10.85546875" style="10" bestFit="1" customWidth="1"/>
    <col min="6160" max="6160" width="10.7109375" style="10" bestFit="1" customWidth="1"/>
    <col min="6161" max="6161" width="18" style="10" customWidth="1"/>
    <col min="6162" max="6162" width="13.140625" style="10" customWidth="1"/>
    <col min="6163" max="6163" width="16" style="10" customWidth="1"/>
    <col min="6164" max="6164" width="14.85546875" style="10" customWidth="1"/>
    <col min="6165" max="6165" width="15.28515625" style="10" customWidth="1"/>
    <col min="6166" max="6166" width="19.28515625" style="10" bestFit="1" customWidth="1"/>
    <col min="6167" max="6400" width="11.42578125" style="10"/>
    <col min="6401" max="6401" width="7.28515625" style="10" customWidth="1"/>
    <col min="6402" max="6403" width="11.28515625" style="10" bestFit="1" customWidth="1"/>
    <col min="6404" max="6404" width="9.7109375" style="10" customWidth="1"/>
    <col min="6405" max="6405" width="17.28515625" style="10" bestFit="1" customWidth="1"/>
    <col min="6406" max="6406" width="11" style="10" bestFit="1" customWidth="1"/>
    <col min="6407" max="6407" width="11.42578125" style="10"/>
    <col min="6408" max="6408" width="13.42578125" style="10" customWidth="1"/>
    <col min="6409" max="6409" width="15.28515625" style="10" customWidth="1"/>
    <col min="6410" max="6410" width="19.5703125" style="10" customWidth="1"/>
    <col min="6411" max="6411" width="18.28515625" style="10" bestFit="1" customWidth="1"/>
    <col min="6412" max="6412" width="10.85546875" style="10" bestFit="1" customWidth="1"/>
    <col min="6413" max="6413" width="10.7109375" style="10" bestFit="1" customWidth="1"/>
    <col min="6414" max="6414" width="13.85546875" style="10" customWidth="1"/>
    <col min="6415" max="6415" width="10.85546875" style="10" bestFit="1" customWidth="1"/>
    <col min="6416" max="6416" width="10.7109375" style="10" bestFit="1" customWidth="1"/>
    <col min="6417" max="6417" width="18" style="10" customWidth="1"/>
    <col min="6418" max="6418" width="13.140625" style="10" customWidth="1"/>
    <col min="6419" max="6419" width="16" style="10" customWidth="1"/>
    <col min="6420" max="6420" width="14.85546875" style="10" customWidth="1"/>
    <col min="6421" max="6421" width="15.28515625" style="10" customWidth="1"/>
    <col min="6422" max="6422" width="19.28515625" style="10" bestFit="1" customWidth="1"/>
    <col min="6423" max="6656" width="11.42578125" style="10"/>
    <col min="6657" max="6657" width="7.28515625" style="10" customWidth="1"/>
    <col min="6658" max="6659" width="11.28515625" style="10" bestFit="1" customWidth="1"/>
    <col min="6660" max="6660" width="9.7109375" style="10" customWidth="1"/>
    <col min="6661" max="6661" width="17.28515625" style="10" bestFit="1" customWidth="1"/>
    <col min="6662" max="6662" width="11" style="10" bestFit="1" customWidth="1"/>
    <col min="6663" max="6663" width="11.42578125" style="10"/>
    <col min="6664" max="6664" width="13.42578125" style="10" customWidth="1"/>
    <col min="6665" max="6665" width="15.28515625" style="10" customWidth="1"/>
    <col min="6666" max="6666" width="19.5703125" style="10" customWidth="1"/>
    <col min="6667" max="6667" width="18.28515625" style="10" bestFit="1" customWidth="1"/>
    <col min="6668" max="6668" width="10.85546875" style="10" bestFit="1" customWidth="1"/>
    <col min="6669" max="6669" width="10.7109375" style="10" bestFit="1" customWidth="1"/>
    <col min="6670" max="6670" width="13.85546875" style="10" customWidth="1"/>
    <col min="6671" max="6671" width="10.85546875" style="10" bestFit="1" customWidth="1"/>
    <col min="6672" max="6672" width="10.7109375" style="10" bestFit="1" customWidth="1"/>
    <col min="6673" max="6673" width="18" style="10" customWidth="1"/>
    <col min="6674" max="6674" width="13.140625" style="10" customWidth="1"/>
    <col min="6675" max="6675" width="16" style="10" customWidth="1"/>
    <col min="6676" max="6676" width="14.85546875" style="10" customWidth="1"/>
    <col min="6677" max="6677" width="15.28515625" style="10" customWidth="1"/>
    <col min="6678" max="6678" width="19.28515625" style="10" bestFit="1" customWidth="1"/>
    <col min="6679" max="6912" width="11.42578125" style="10"/>
    <col min="6913" max="6913" width="7.28515625" style="10" customWidth="1"/>
    <col min="6914" max="6915" width="11.28515625" style="10" bestFit="1" customWidth="1"/>
    <col min="6916" max="6916" width="9.7109375" style="10" customWidth="1"/>
    <col min="6917" max="6917" width="17.28515625" style="10" bestFit="1" customWidth="1"/>
    <col min="6918" max="6918" width="11" style="10" bestFit="1" customWidth="1"/>
    <col min="6919" max="6919" width="11.42578125" style="10"/>
    <col min="6920" max="6920" width="13.42578125" style="10" customWidth="1"/>
    <col min="6921" max="6921" width="15.28515625" style="10" customWidth="1"/>
    <col min="6922" max="6922" width="19.5703125" style="10" customWidth="1"/>
    <col min="6923" max="6923" width="18.28515625" style="10" bestFit="1" customWidth="1"/>
    <col min="6924" max="6924" width="10.85546875" style="10" bestFit="1" customWidth="1"/>
    <col min="6925" max="6925" width="10.7109375" style="10" bestFit="1" customWidth="1"/>
    <col min="6926" max="6926" width="13.85546875" style="10" customWidth="1"/>
    <col min="6927" max="6927" width="10.85546875" style="10" bestFit="1" customWidth="1"/>
    <col min="6928" max="6928" width="10.7109375" style="10" bestFit="1" customWidth="1"/>
    <col min="6929" max="6929" width="18" style="10" customWidth="1"/>
    <col min="6930" max="6930" width="13.140625" style="10" customWidth="1"/>
    <col min="6931" max="6931" width="16" style="10" customWidth="1"/>
    <col min="6932" max="6932" width="14.85546875" style="10" customWidth="1"/>
    <col min="6933" max="6933" width="15.28515625" style="10" customWidth="1"/>
    <col min="6934" max="6934" width="19.28515625" style="10" bestFit="1" customWidth="1"/>
    <col min="6935" max="7168" width="11.42578125" style="10"/>
    <col min="7169" max="7169" width="7.28515625" style="10" customWidth="1"/>
    <col min="7170" max="7171" width="11.28515625" style="10" bestFit="1" customWidth="1"/>
    <col min="7172" max="7172" width="9.7109375" style="10" customWidth="1"/>
    <col min="7173" max="7173" width="17.28515625" style="10" bestFit="1" customWidth="1"/>
    <col min="7174" max="7174" width="11" style="10" bestFit="1" customWidth="1"/>
    <col min="7175" max="7175" width="11.42578125" style="10"/>
    <col min="7176" max="7176" width="13.42578125" style="10" customWidth="1"/>
    <col min="7177" max="7177" width="15.28515625" style="10" customWidth="1"/>
    <col min="7178" max="7178" width="19.5703125" style="10" customWidth="1"/>
    <col min="7179" max="7179" width="18.28515625" style="10" bestFit="1" customWidth="1"/>
    <col min="7180" max="7180" width="10.85546875" style="10" bestFit="1" customWidth="1"/>
    <col min="7181" max="7181" width="10.7109375" style="10" bestFit="1" customWidth="1"/>
    <col min="7182" max="7182" width="13.85546875" style="10" customWidth="1"/>
    <col min="7183" max="7183" width="10.85546875" style="10" bestFit="1" customWidth="1"/>
    <col min="7184" max="7184" width="10.7109375" style="10" bestFit="1" customWidth="1"/>
    <col min="7185" max="7185" width="18" style="10" customWidth="1"/>
    <col min="7186" max="7186" width="13.140625" style="10" customWidth="1"/>
    <col min="7187" max="7187" width="16" style="10" customWidth="1"/>
    <col min="7188" max="7188" width="14.85546875" style="10" customWidth="1"/>
    <col min="7189" max="7189" width="15.28515625" style="10" customWidth="1"/>
    <col min="7190" max="7190" width="19.28515625" style="10" bestFit="1" customWidth="1"/>
    <col min="7191" max="7424" width="11.42578125" style="10"/>
    <col min="7425" max="7425" width="7.28515625" style="10" customWidth="1"/>
    <col min="7426" max="7427" width="11.28515625" style="10" bestFit="1" customWidth="1"/>
    <col min="7428" max="7428" width="9.7109375" style="10" customWidth="1"/>
    <col min="7429" max="7429" width="17.28515625" style="10" bestFit="1" customWidth="1"/>
    <col min="7430" max="7430" width="11" style="10" bestFit="1" customWidth="1"/>
    <col min="7431" max="7431" width="11.42578125" style="10"/>
    <col min="7432" max="7432" width="13.42578125" style="10" customWidth="1"/>
    <col min="7433" max="7433" width="15.28515625" style="10" customWidth="1"/>
    <col min="7434" max="7434" width="19.5703125" style="10" customWidth="1"/>
    <col min="7435" max="7435" width="18.28515625" style="10" bestFit="1" customWidth="1"/>
    <col min="7436" max="7436" width="10.85546875" style="10" bestFit="1" customWidth="1"/>
    <col min="7437" max="7437" width="10.7109375" style="10" bestFit="1" customWidth="1"/>
    <col min="7438" max="7438" width="13.85546875" style="10" customWidth="1"/>
    <col min="7439" max="7439" width="10.85546875" style="10" bestFit="1" customWidth="1"/>
    <col min="7440" max="7440" width="10.7109375" style="10" bestFit="1" customWidth="1"/>
    <col min="7441" max="7441" width="18" style="10" customWidth="1"/>
    <col min="7442" max="7442" width="13.140625" style="10" customWidth="1"/>
    <col min="7443" max="7443" width="16" style="10" customWidth="1"/>
    <col min="7444" max="7444" width="14.85546875" style="10" customWidth="1"/>
    <col min="7445" max="7445" width="15.28515625" style="10" customWidth="1"/>
    <col min="7446" max="7446" width="19.28515625" style="10" bestFit="1" customWidth="1"/>
    <col min="7447" max="7680" width="11.42578125" style="10"/>
    <col min="7681" max="7681" width="7.28515625" style="10" customWidth="1"/>
    <col min="7682" max="7683" width="11.28515625" style="10" bestFit="1" customWidth="1"/>
    <col min="7684" max="7684" width="9.7109375" style="10" customWidth="1"/>
    <col min="7685" max="7685" width="17.28515625" style="10" bestFit="1" customWidth="1"/>
    <col min="7686" max="7686" width="11" style="10" bestFit="1" customWidth="1"/>
    <col min="7687" max="7687" width="11.42578125" style="10"/>
    <col min="7688" max="7688" width="13.42578125" style="10" customWidth="1"/>
    <col min="7689" max="7689" width="15.28515625" style="10" customWidth="1"/>
    <col min="7690" max="7690" width="19.5703125" style="10" customWidth="1"/>
    <col min="7691" max="7691" width="18.28515625" style="10" bestFit="1" customWidth="1"/>
    <col min="7692" max="7692" width="10.85546875" style="10" bestFit="1" customWidth="1"/>
    <col min="7693" max="7693" width="10.7109375" style="10" bestFit="1" customWidth="1"/>
    <col min="7694" max="7694" width="13.85546875" style="10" customWidth="1"/>
    <col min="7695" max="7695" width="10.85546875" style="10" bestFit="1" customWidth="1"/>
    <col min="7696" max="7696" width="10.7109375" style="10" bestFit="1" customWidth="1"/>
    <col min="7697" max="7697" width="18" style="10" customWidth="1"/>
    <col min="7698" max="7698" width="13.140625" style="10" customWidth="1"/>
    <col min="7699" max="7699" width="16" style="10" customWidth="1"/>
    <col min="7700" max="7700" width="14.85546875" style="10" customWidth="1"/>
    <col min="7701" max="7701" width="15.28515625" style="10" customWidth="1"/>
    <col min="7702" max="7702" width="19.28515625" style="10" bestFit="1" customWidth="1"/>
    <col min="7703" max="7936" width="11.42578125" style="10"/>
    <col min="7937" max="7937" width="7.28515625" style="10" customWidth="1"/>
    <col min="7938" max="7939" width="11.28515625" style="10" bestFit="1" customWidth="1"/>
    <col min="7940" max="7940" width="9.7109375" style="10" customWidth="1"/>
    <col min="7941" max="7941" width="17.28515625" style="10" bestFit="1" customWidth="1"/>
    <col min="7942" max="7942" width="11" style="10" bestFit="1" customWidth="1"/>
    <col min="7943" max="7943" width="11.42578125" style="10"/>
    <col min="7944" max="7944" width="13.42578125" style="10" customWidth="1"/>
    <col min="7945" max="7945" width="15.28515625" style="10" customWidth="1"/>
    <col min="7946" max="7946" width="19.5703125" style="10" customWidth="1"/>
    <col min="7947" max="7947" width="18.28515625" style="10" bestFit="1" customWidth="1"/>
    <col min="7948" max="7948" width="10.85546875" style="10" bestFit="1" customWidth="1"/>
    <col min="7949" max="7949" width="10.7109375" style="10" bestFit="1" customWidth="1"/>
    <col min="7950" max="7950" width="13.85546875" style="10" customWidth="1"/>
    <col min="7951" max="7951" width="10.85546875" style="10" bestFit="1" customWidth="1"/>
    <col min="7952" max="7952" width="10.7109375" style="10" bestFit="1" customWidth="1"/>
    <col min="7953" max="7953" width="18" style="10" customWidth="1"/>
    <col min="7954" max="7954" width="13.140625" style="10" customWidth="1"/>
    <col min="7955" max="7955" width="16" style="10" customWidth="1"/>
    <col min="7956" max="7956" width="14.85546875" style="10" customWidth="1"/>
    <col min="7957" max="7957" width="15.28515625" style="10" customWidth="1"/>
    <col min="7958" max="7958" width="19.28515625" style="10" bestFit="1" customWidth="1"/>
    <col min="7959" max="8192" width="11.42578125" style="10"/>
    <col min="8193" max="8193" width="7.28515625" style="10" customWidth="1"/>
    <col min="8194" max="8195" width="11.28515625" style="10" bestFit="1" customWidth="1"/>
    <col min="8196" max="8196" width="9.7109375" style="10" customWidth="1"/>
    <col min="8197" max="8197" width="17.28515625" style="10" bestFit="1" customWidth="1"/>
    <col min="8198" max="8198" width="11" style="10" bestFit="1" customWidth="1"/>
    <col min="8199" max="8199" width="11.42578125" style="10"/>
    <col min="8200" max="8200" width="13.42578125" style="10" customWidth="1"/>
    <col min="8201" max="8201" width="15.28515625" style="10" customWidth="1"/>
    <col min="8202" max="8202" width="19.5703125" style="10" customWidth="1"/>
    <col min="8203" max="8203" width="18.28515625" style="10" bestFit="1" customWidth="1"/>
    <col min="8204" max="8204" width="10.85546875" style="10" bestFit="1" customWidth="1"/>
    <col min="8205" max="8205" width="10.7109375" style="10" bestFit="1" customWidth="1"/>
    <col min="8206" max="8206" width="13.85546875" style="10" customWidth="1"/>
    <col min="8207" max="8207" width="10.85546875" style="10" bestFit="1" customWidth="1"/>
    <col min="8208" max="8208" width="10.7109375" style="10" bestFit="1" customWidth="1"/>
    <col min="8209" max="8209" width="18" style="10" customWidth="1"/>
    <col min="8210" max="8210" width="13.140625" style="10" customWidth="1"/>
    <col min="8211" max="8211" width="16" style="10" customWidth="1"/>
    <col min="8212" max="8212" width="14.85546875" style="10" customWidth="1"/>
    <col min="8213" max="8213" width="15.28515625" style="10" customWidth="1"/>
    <col min="8214" max="8214" width="19.28515625" style="10" bestFit="1" customWidth="1"/>
    <col min="8215" max="8448" width="11.42578125" style="10"/>
    <col min="8449" max="8449" width="7.28515625" style="10" customWidth="1"/>
    <col min="8450" max="8451" width="11.28515625" style="10" bestFit="1" customWidth="1"/>
    <col min="8452" max="8452" width="9.7109375" style="10" customWidth="1"/>
    <col min="8453" max="8453" width="17.28515625" style="10" bestFit="1" customWidth="1"/>
    <col min="8454" max="8454" width="11" style="10" bestFit="1" customWidth="1"/>
    <col min="8455" max="8455" width="11.42578125" style="10"/>
    <col min="8456" max="8456" width="13.42578125" style="10" customWidth="1"/>
    <col min="8457" max="8457" width="15.28515625" style="10" customWidth="1"/>
    <col min="8458" max="8458" width="19.5703125" style="10" customWidth="1"/>
    <col min="8459" max="8459" width="18.28515625" style="10" bestFit="1" customWidth="1"/>
    <col min="8460" max="8460" width="10.85546875" style="10" bestFit="1" customWidth="1"/>
    <col min="8461" max="8461" width="10.7109375" style="10" bestFit="1" customWidth="1"/>
    <col min="8462" max="8462" width="13.85546875" style="10" customWidth="1"/>
    <col min="8463" max="8463" width="10.85546875" style="10" bestFit="1" customWidth="1"/>
    <col min="8464" max="8464" width="10.7109375" style="10" bestFit="1" customWidth="1"/>
    <col min="8465" max="8465" width="18" style="10" customWidth="1"/>
    <col min="8466" max="8466" width="13.140625" style="10" customWidth="1"/>
    <col min="8467" max="8467" width="16" style="10" customWidth="1"/>
    <col min="8468" max="8468" width="14.85546875" style="10" customWidth="1"/>
    <col min="8469" max="8469" width="15.28515625" style="10" customWidth="1"/>
    <col min="8470" max="8470" width="19.28515625" style="10" bestFit="1" customWidth="1"/>
    <col min="8471" max="8704" width="11.42578125" style="10"/>
    <col min="8705" max="8705" width="7.28515625" style="10" customWidth="1"/>
    <col min="8706" max="8707" width="11.28515625" style="10" bestFit="1" customWidth="1"/>
    <col min="8708" max="8708" width="9.7109375" style="10" customWidth="1"/>
    <col min="8709" max="8709" width="17.28515625" style="10" bestFit="1" customWidth="1"/>
    <col min="8710" max="8710" width="11" style="10" bestFit="1" customWidth="1"/>
    <col min="8711" max="8711" width="11.42578125" style="10"/>
    <col min="8712" max="8712" width="13.42578125" style="10" customWidth="1"/>
    <col min="8713" max="8713" width="15.28515625" style="10" customWidth="1"/>
    <col min="8714" max="8714" width="19.5703125" style="10" customWidth="1"/>
    <col min="8715" max="8715" width="18.28515625" style="10" bestFit="1" customWidth="1"/>
    <col min="8716" max="8716" width="10.85546875" style="10" bestFit="1" customWidth="1"/>
    <col min="8717" max="8717" width="10.7109375" style="10" bestFit="1" customWidth="1"/>
    <col min="8718" max="8718" width="13.85546875" style="10" customWidth="1"/>
    <col min="8719" max="8719" width="10.85546875" style="10" bestFit="1" customWidth="1"/>
    <col min="8720" max="8720" width="10.7109375" style="10" bestFit="1" customWidth="1"/>
    <col min="8721" max="8721" width="18" style="10" customWidth="1"/>
    <col min="8722" max="8722" width="13.140625" style="10" customWidth="1"/>
    <col min="8723" max="8723" width="16" style="10" customWidth="1"/>
    <col min="8724" max="8724" width="14.85546875" style="10" customWidth="1"/>
    <col min="8725" max="8725" width="15.28515625" style="10" customWidth="1"/>
    <col min="8726" max="8726" width="19.28515625" style="10" bestFit="1" customWidth="1"/>
    <col min="8727" max="8960" width="11.42578125" style="10"/>
    <col min="8961" max="8961" width="7.28515625" style="10" customWidth="1"/>
    <col min="8962" max="8963" width="11.28515625" style="10" bestFit="1" customWidth="1"/>
    <col min="8964" max="8964" width="9.7109375" style="10" customWidth="1"/>
    <col min="8965" max="8965" width="17.28515625" style="10" bestFit="1" customWidth="1"/>
    <col min="8966" max="8966" width="11" style="10" bestFit="1" customWidth="1"/>
    <col min="8967" max="8967" width="11.42578125" style="10"/>
    <col min="8968" max="8968" width="13.42578125" style="10" customWidth="1"/>
    <col min="8969" max="8969" width="15.28515625" style="10" customWidth="1"/>
    <col min="8970" max="8970" width="19.5703125" style="10" customWidth="1"/>
    <col min="8971" max="8971" width="18.28515625" style="10" bestFit="1" customWidth="1"/>
    <col min="8972" max="8972" width="10.85546875" style="10" bestFit="1" customWidth="1"/>
    <col min="8973" max="8973" width="10.7109375" style="10" bestFit="1" customWidth="1"/>
    <col min="8974" max="8974" width="13.85546875" style="10" customWidth="1"/>
    <col min="8975" max="8975" width="10.85546875" style="10" bestFit="1" customWidth="1"/>
    <col min="8976" max="8976" width="10.7109375" style="10" bestFit="1" customWidth="1"/>
    <col min="8977" max="8977" width="18" style="10" customWidth="1"/>
    <col min="8978" max="8978" width="13.140625" style="10" customWidth="1"/>
    <col min="8979" max="8979" width="16" style="10" customWidth="1"/>
    <col min="8980" max="8980" width="14.85546875" style="10" customWidth="1"/>
    <col min="8981" max="8981" width="15.28515625" style="10" customWidth="1"/>
    <col min="8982" max="8982" width="19.28515625" style="10" bestFit="1" customWidth="1"/>
    <col min="8983" max="9216" width="11.42578125" style="10"/>
    <col min="9217" max="9217" width="7.28515625" style="10" customWidth="1"/>
    <col min="9218" max="9219" width="11.28515625" style="10" bestFit="1" customWidth="1"/>
    <col min="9220" max="9220" width="9.7109375" style="10" customWidth="1"/>
    <col min="9221" max="9221" width="17.28515625" style="10" bestFit="1" customWidth="1"/>
    <col min="9222" max="9222" width="11" style="10" bestFit="1" customWidth="1"/>
    <col min="9223" max="9223" width="11.42578125" style="10"/>
    <col min="9224" max="9224" width="13.42578125" style="10" customWidth="1"/>
    <col min="9225" max="9225" width="15.28515625" style="10" customWidth="1"/>
    <col min="9226" max="9226" width="19.5703125" style="10" customWidth="1"/>
    <col min="9227" max="9227" width="18.28515625" style="10" bestFit="1" customWidth="1"/>
    <col min="9228" max="9228" width="10.85546875" style="10" bestFit="1" customWidth="1"/>
    <col min="9229" max="9229" width="10.7109375" style="10" bestFit="1" customWidth="1"/>
    <col min="9230" max="9230" width="13.85546875" style="10" customWidth="1"/>
    <col min="9231" max="9231" width="10.85546875" style="10" bestFit="1" customWidth="1"/>
    <col min="9232" max="9232" width="10.7109375" style="10" bestFit="1" customWidth="1"/>
    <col min="9233" max="9233" width="18" style="10" customWidth="1"/>
    <col min="9234" max="9234" width="13.140625" style="10" customWidth="1"/>
    <col min="9235" max="9235" width="16" style="10" customWidth="1"/>
    <col min="9236" max="9236" width="14.85546875" style="10" customWidth="1"/>
    <col min="9237" max="9237" width="15.28515625" style="10" customWidth="1"/>
    <col min="9238" max="9238" width="19.28515625" style="10" bestFit="1" customWidth="1"/>
    <col min="9239" max="9472" width="11.42578125" style="10"/>
    <col min="9473" max="9473" width="7.28515625" style="10" customWidth="1"/>
    <col min="9474" max="9475" width="11.28515625" style="10" bestFit="1" customWidth="1"/>
    <col min="9476" max="9476" width="9.7109375" style="10" customWidth="1"/>
    <col min="9477" max="9477" width="17.28515625" style="10" bestFit="1" customWidth="1"/>
    <col min="9478" max="9478" width="11" style="10" bestFit="1" customWidth="1"/>
    <col min="9479" max="9479" width="11.42578125" style="10"/>
    <col min="9480" max="9480" width="13.42578125" style="10" customWidth="1"/>
    <col min="9481" max="9481" width="15.28515625" style="10" customWidth="1"/>
    <col min="9482" max="9482" width="19.5703125" style="10" customWidth="1"/>
    <col min="9483" max="9483" width="18.28515625" style="10" bestFit="1" customWidth="1"/>
    <col min="9484" max="9484" width="10.85546875" style="10" bestFit="1" customWidth="1"/>
    <col min="9485" max="9485" width="10.7109375" style="10" bestFit="1" customWidth="1"/>
    <col min="9486" max="9486" width="13.85546875" style="10" customWidth="1"/>
    <col min="9487" max="9487" width="10.85546875" style="10" bestFit="1" customWidth="1"/>
    <col min="9488" max="9488" width="10.7109375" style="10" bestFit="1" customWidth="1"/>
    <col min="9489" max="9489" width="18" style="10" customWidth="1"/>
    <col min="9490" max="9490" width="13.140625" style="10" customWidth="1"/>
    <col min="9491" max="9491" width="16" style="10" customWidth="1"/>
    <col min="9492" max="9492" width="14.85546875" style="10" customWidth="1"/>
    <col min="9493" max="9493" width="15.28515625" style="10" customWidth="1"/>
    <col min="9494" max="9494" width="19.28515625" style="10" bestFit="1" customWidth="1"/>
    <col min="9495" max="9728" width="11.42578125" style="10"/>
    <col min="9729" max="9729" width="7.28515625" style="10" customWidth="1"/>
    <col min="9730" max="9731" width="11.28515625" style="10" bestFit="1" customWidth="1"/>
    <col min="9732" max="9732" width="9.7109375" style="10" customWidth="1"/>
    <col min="9733" max="9733" width="17.28515625" style="10" bestFit="1" customWidth="1"/>
    <col min="9734" max="9734" width="11" style="10" bestFit="1" customWidth="1"/>
    <col min="9735" max="9735" width="11.42578125" style="10"/>
    <col min="9736" max="9736" width="13.42578125" style="10" customWidth="1"/>
    <col min="9737" max="9737" width="15.28515625" style="10" customWidth="1"/>
    <col min="9738" max="9738" width="19.5703125" style="10" customWidth="1"/>
    <col min="9739" max="9739" width="18.28515625" style="10" bestFit="1" customWidth="1"/>
    <col min="9740" max="9740" width="10.85546875" style="10" bestFit="1" customWidth="1"/>
    <col min="9741" max="9741" width="10.7109375" style="10" bestFit="1" customWidth="1"/>
    <col min="9742" max="9742" width="13.85546875" style="10" customWidth="1"/>
    <col min="9743" max="9743" width="10.85546875" style="10" bestFit="1" customWidth="1"/>
    <col min="9744" max="9744" width="10.7109375" style="10" bestFit="1" customWidth="1"/>
    <col min="9745" max="9745" width="18" style="10" customWidth="1"/>
    <col min="9746" max="9746" width="13.140625" style="10" customWidth="1"/>
    <col min="9747" max="9747" width="16" style="10" customWidth="1"/>
    <col min="9748" max="9748" width="14.85546875" style="10" customWidth="1"/>
    <col min="9749" max="9749" width="15.28515625" style="10" customWidth="1"/>
    <col min="9750" max="9750" width="19.28515625" style="10" bestFit="1" customWidth="1"/>
    <col min="9751" max="9984" width="11.42578125" style="10"/>
    <col min="9985" max="9985" width="7.28515625" style="10" customWidth="1"/>
    <col min="9986" max="9987" width="11.28515625" style="10" bestFit="1" customWidth="1"/>
    <col min="9988" max="9988" width="9.7109375" style="10" customWidth="1"/>
    <col min="9989" max="9989" width="17.28515625" style="10" bestFit="1" customWidth="1"/>
    <col min="9990" max="9990" width="11" style="10" bestFit="1" customWidth="1"/>
    <col min="9991" max="9991" width="11.42578125" style="10"/>
    <col min="9992" max="9992" width="13.42578125" style="10" customWidth="1"/>
    <col min="9993" max="9993" width="15.28515625" style="10" customWidth="1"/>
    <col min="9994" max="9994" width="19.5703125" style="10" customWidth="1"/>
    <col min="9995" max="9995" width="18.28515625" style="10" bestFit="1" customWidth="1"/>
    <col min="9996" max="9996" width="10.85546875" style="10" bestFit="1" customWidth="1"/>
    <col min="9997" max="9997" width="10.7109375" style="10" bestFit="1" customWidth="1"/>
    <col min="9998" max="9998" width="13.85546875" style="10" customWidth="1"/>
    <col min="9999" max="9999" width="10.85546875" style="10" bestFit="1" customWidth="1"/>
    <col min="10000" max="10000" width="10.7109375" style="10" bestFit="1" customWidth="1"/>
    <col min="10001" max="10001" width="18" style="10" customWidth="1"/>
    <col min="10002" max="10002" width="13.140625" style="10" customWidth="1"/>
    <col min="10003" max="10003" width="16" style="10" customWidth="1"/>
    <col min="10004" max="10004" width="14.85546875" style="10" customWidth="1"/>
    <col min="10005" max="10005" width="15.28515625" style="10" customWidth="1"/>
    <col min="10006" max="10006" width="19.28515625" style="10" bestFit="1" customWidth="1"/>
    <col min="10007" max="10240" width="11.42578125" style="10"/>
    <col min="10241" max="10241" width="7.28515625" style="10" customWidth="1"/>
    <col min="10242" max="10243" width="11.28515625" style="10" bestFit="1" customWidth="1"/>
    <col min="10244" max="10244" width="9.7109375" style="10" customWidth="1"/>
    <col min="10245" max="10245" width="17.28515625" style="10" bestFit="1" customWidth="1"/>
    <col min="10246" max="10246" width="11" style="10" bestFit="1" customWidth="1"/>
    <col min="10247" max="10247" width="11.42578125" style="10"/>
    <col min="10248" max="10248" width="13.42578125" style="10" customWidth="1"/>
    <col min="10249" max="10249" width="15.28515625" style="10" customWidth="1"/>
    <col min="10250" max="10250" width="19.5703125" style="10" customWidth="1"/>
    <col min="10251" max="10251" width="18.28515625" style="10" bestFit="1" customWidth="1"/>
    <col min="10252" max="10252" width="10.85546875" style="10" bestFit="1" customWidth="1"/>
    <col min="10253" max="10253" width="10.7109375" style="10" bestFit="1" customWidth="1"/>
    <col min="10254" max="10254" width="13.85546875" style="10" customWidth="1"/>
    <col min="10255" max="10255" width="10.85546875" style="10" bestFit="1" customWidth="1"/>
    <col min="10256" max="10256" width="10.7109375" style="10" bestFit="1" customWidth="1"/>
    <col min="10257" max="10257" width="18" style="10" customWidth="1"/>
    <col min="10258" max="10258" width="13.140625" style="10" customWidth="1"/>
    <col min="10259" max="10259" width="16" style="10" customWidth="1"/>
    <col min="10260" max="10260" width="14.85546875" style="10" customWidth="1"/>
    <col min="10261" max="10261" width="15.28515625" style="10" customWidth="1"/>
    <col min="10262" max="10262" width="19.28515625" style="10" bestFit="1" customWidth="1"/>
    <col min="10263" max="10496" width="11.42578125" style="10"/>
    <col min="10497" max="10497" width="7.28515625" style="10" customWidth="1"/>
    <col min="10498" max="10499" width="11.28515625" style="10" bestFit="1" customWidth="1"/>
    <col min="10500" max="10500" width="9.7109375" style="10" customWidth="1"/>
    <col min="10501" max="10501" width="17.28515625" style="10" bestFit="1" customWidth="1"/>
    <col min="10502" max="10502" width="11" style="10" bestFit="1" customWidth="1"/>
    <col min="10503" max="10503" width="11.42578125" style="10"/>
    <col min="10504" max="10504" width="13.42578125" style="10" customWidth="1"/>
    <col min="10505" max="10505" width="15.28515625" style="10" customWidth="1"/>
    <col min="10506" max="10506" width="19.5703125" style="10" customWidth="1"/>
    <col min="10507" max="10507" width="18.28515625" style="10" bestFit="1" customWidth="1"/>
    <col min="10508" max="10508" width="10.85546875" style="10" bestFit="1" customWidth="1"/>
    <col min="10509" max="10509" width="10.7109375" style="10" bestFit="1" customWidth="1"/>
    <col min="10510" max="10510" width="13.85546875" style="10" customWidth="1"/>
    <col min="10511" max="10511" width="10.85546875" style="10" bestFit="1" customWidth="1"/>
    <col min="10512" max="10512" width="10.7109375" style="10" bestFit="1" customWidth="1"/>
    <col min="10513" max="10513" width="18" style="10" customWidth="1"/>
    <col min="10514" max="10514" width="13.140625" style="10" customWidth="1"/>
    <col min="10515" max="10515" width="16" style="10" customWidth="1"/>
    <col min="10516" max="10516" width="14.85546875" style="10" customWidth="1"/>
    <col min="10517" max="10517" width="15.28515625" style="10" customWidth="1"/>
    <col min="10518" max="10518" width="19.28515625" style="10" bestFit="1" customWidth="1"/>
    <col min="10519" max="10752" width="11.42578125" style="10"/>
    <col min="10753" max="10753" width="7.28515625" style="10" customWidth="1"/>
    <col min="10754" max="10755" width="11.28515625" style="10" bestFit="1" customWidth="1"/>
    <col min="10756" max="10756" width="9.7109375" style="10" customWidth="1"/>
    <col min="10757" max="10757" width="17.28515625" style="10" bestFit="1" customWidth="1"/>
    <col min="10758" max="10758" width="11" style="10" bestFit="1" customWidth="1"/>
    <col min="10759" max="10759" width="11.42578125" style="10"/>
    <col min="10760" max="10760" width="13.42578125" style="10" customWidth="1"/>
    <col min="10761" max="10761" width="15.28515625" style="10" customWidth="1"/>
    <col min="10762" max="10762" width="19.5703125" style="10" customWidth="1"/>
    <col min="10763" max="10763" width="18.28515625" style="10" bestFit="1" customWidth="1"/>
    <col min="10764" max="10764" width="10.85546875" style="10" bestFit="1" customWidth="1"/>
    <col min="10765" max="10765" width="10.7109375" style="10" bestFit="1" customWidth="1"/>
    <col min="10766" max="10766" width="13.85546875" style="10" customWidth="1"/>
    <col min="10767" max="10767" width="10.85546875" style="10" bestFit="1" customWidth="1"/>
    <col min="10768" max="10768" width="10.7109375" style="10" bestFit="1" customWidth="1"/>
    <col min="10769" max="10769" width="18" style="10" customWidth="1"/>
    <col min="10770" max="10770" width="13.140625" style="10" customWidth="1"/>
    <col min="10771" max="10771" width="16" style="10" customWidth="1"/>
    <col min="10772" max="10772" width="14.85546875" style="10" customWidth="1"/>
    <col min="10773" max="10773" width="15.28515625" style="10" customWidth="1"/>
    <col min="10774" max="10774" width="19.28515625" style="10" bestFit="1" customWidth="1"/>
    <col min="10775" max="11008" width="11.42578125" style="10"/>
    <col min="11009" max="11009" width="7.28515625" style="10" customWidth="1"/>
    <col min="11010" max="11011" width="11.28515625" style="10" bestFit="1" customWidth="1"/>
    <col min="11012" max="11012" width="9.7109375" style="10" customWidth="1"/>
    <col min="11013" max="11013" width="17.28515625" style="10" bestFit="1" customWidth="1"/>
    <col min="11014" max="11014" width="11" style="10" bestFit="1" customWidth="1"/>
    <col min="11015" max="11015" width="11.42578125" style="10"/>
    <col min="11016" max="11016" width="13.42578125" style="10" customWidth="1"/>
    <col min="11017" max="11017" width="15.28515625" style="10" customWidth="1"/>
    <col min="11018" max="11018" width="19.5703125" style="10" customWidth="1"/>
    <col min="11019" max="11019" width="18.28515625" style="10" bestFit="1" customWidth="1"/>
    <col min="11020" max="11020" width="10.85546875" style="10" bestFit="1" customWidth="1"/>
    <col min="11021" max="11021" width="10.7109375" style="10" bestFit="1" customWidth="1"/>
    <col min="11022" max="11022" width="13.85546875" style="10" customWidth="1"/>
    <col min="11023" max="11023" width="10.85546875" style="10" bestFit="1" customWidth="1"/>
    <col min="11024" max="11024" width="10.7109375" style="10" bestFit="1" customWidth="1"/>
    <col min="11025" max="11025" width="18" style="10" customWidth="1"/>
    <col min="11026" max="11026" width="13.140625" style="10" customWidth="1"/>
    <col min="11027" max="11027" width="16" style="10" customWidth="1"/>
    <col min="11028" max="11028" width="14.85546875" style="10" customWidth="1"/>
    <col min="11029" max="11029" width="15.28515625" style="10" customWidth="1"/>
    <col min="11030" max="11030" width="19.28515625" style="10" bestFit="1" customWidth="1"/>
    <col min="11031" max="11264" width="11.42578125" style="10"/>
    <col min="11265" max="11265" width="7.28515625" style="10" customWidth="1"/>
    <col min="11266" max="11267" width="11.28515625" style="10" bestFit="1" customWidth="1"/>
    <col min="11268" max="11268" width="9.7109375" style="10" customWidth="1"/>
    <col min="11269" max="11269" width="17.28515625" style="10" bestFit="1" customWidth="1"/>
    <col min="11270" max="11270" width="11" style="10" bestFit="1" customWidth="1"/>
    <col min="11271" max="11271" width="11.42578125" style="10"/>
    <col min="11272" max="11272" width="13.42578125" style="10" customWidth="1"/>
    <col min="11273" max="11273" width="15.28515625" style="10" customWidth="1"/>
    <col min="11274" max="11274" width="19.5703125" style="10" customWidth="1"/>
    <col min="11275" max="11275" width="18.28515625" style="10" bestFit="1" customWidth="1"/>
    <col min="11276" max="11276" width="10.85546875" style="10" bestFit="1" customWidth="1"/>
    <col min="11277" max="11277" width="10.7109375" style="10" bestFit="1" customWidth="1"/>
    <col min="11278" max="11278" width="13.85546875" style="10" customWidth="1"/>
    <col min="11279" max="11279" width="10.85546875" style="10" bestFit="1" customWidth="1"/>
    <col min="11280" max="11280" width="10.7109375" style="10" bestFit="1" customWidth="1"/>
    <col min="11281" max="11281" width="18" style="10" customWidth="1"/>
    <col min="11282" max="11282" width="13.140625" style="10" customWidth="1"/>
    <col min="11283" max="11283" width="16" style="10" customWidth="1"/>
    <col min="11284" max="11284" width="14.85546875" style="10" customWidth="1"/>
    <col min="11285" max="11285" width="15.28515625" style="10" customWidth="1"/>
    <col min="11286" max="11286" width="19.28515625" style="10" bestFit="1" customWidth="1"/>
    <col min="11287" max="11520" width="11.42578125" style="10"/>
    <col min="11521" max="11521" width="7.28515625" style="10" customWidth="1"/>
    <col min="11522" max="11523" width="11.28515625" style="10" bestFit="1" customWidth="1"/>
    <col min="11524" max="11524" width="9.7109375" style="10" customWidth="1"/>
    <col min="11525" max="11525" width="17.28515625" style="10" bestFit="1" customWidth="1"/>
    <col min="11526" max="11526" width="11" style="10" bestFit="1" customWidth="1"/>
    <col min="11527" max="11527" width="11.42578125" style="10"/>
    <col min="11528" max="11528" width="13.42578125" style="10" customWidth="1"/>
    <col min="11529" max="11529" width="15.28515625" style="10" customWidth="1"/>
    <col min="11530" max="11530" width="19.5703125" style="10" customWidth="1"/>
    <col min="11531" max="11531" width="18.28515625" style="10" bestFit="1" customWidth="1"/>
    <col min="11532" max="11532" width="10.85546875" style="10" bestFit="1" customWidth="1"/>
    <col min="11533" max="11533" width="10.7109375" style="10" bestFit="1" customWidth="1"/>
    <col min="11534" max="11534" width="13.85546875" style="10" customWidth="1"/>
    <col min="11535" max="11535" width="10.85546875" style="10" bestFit="1" customWidth="1"/>
    <col min="11536" max="11536" width="10.7109375" style="10" bestFit="1" customWidth="1"/>
    <col min="11537" max="11537" width="18" style="10" customWidth="1"/>
    <col min="11538" max="11538" width="13.140625" style="10" customWidth="1"/>
    <col min="11539" max="11539" width="16" style="10" customWidth="1"/>
    <col min="11540" max="11540" width="14.85546875" style="10" customWidth="1"/>
    <col min="11541" max="11541" width="15.28515625" style="10" customWidth="1"/>
    <col min="11542" max="11542" width="19.28515625" style="10" bestFit="1" customWidth="1"/>
    <col min="11543" max="11776" width="11.42578125" style="10"/>
    <col min="11777" max="11777" width="7.28515625" style="10" customWidth="1"/>
    <col min="11778" max="11779" width="11.28515625" style="10" bestFit="1" customWidth="1"/>
    <col min="11780" max="11780" width="9.7109375" style="10" customWidth="1"/>
    <col min="11781" max="11781" width="17.28515625" style="10" bestFit="1" customWidth="1"/>
    <col min="11782" max="11782" width="11" style="10" bestFit="1" customWidth="1"/>
    <col min="11783" max="11783" width="11.42578125" style="10"/>
    <col min="11784" max="11784" width="13.42578125" style="10" customWidth="1"/>
    <col min="11785" max="11785" width="15.28515625" style="10" customWidth="1"/>
    <col min="11786" max="11786" width="19.5703125" style="10" customWidth="1"/>
    <col min="11787" max="11787" width="18.28515625" style="10" bestFit="1" customWidth="1"/>
    <col min="11788" max="11788" width="10.85546875" style="10" bestFit="1" customWidth="1"/>
    <col min="11789" max="11789" width="10.7109375" style="10" bestFit="1" customWidth="1"/>
    <col min="11790" max="11790" width="13.85546875" style="10" customWidth="1"/>
    <col min="11791" max="11791" width="10.85546875" style="10" bestFit="1" customWidth="1"/>
    <col min="11792" max="11792" width="10.7109375" style="10" bestFit="1" customWidth="1"/>
    <col min="11793" max="11793" width="18" style="10" customWidth="1"/>
    <col min="11794" max="11794" width="13.140625" style="10" customWidth="1"/>
    <col min="11795" max="11795" width="16" style="10" customWidth="1"/>
    <col min="11796" max="11796" width="14.85546875" style="10" customWidth="1"/>
    <col min="11797" max="11797" width="15.28515625" style="10" customWidth="1"/>
    <col min="11798" max="11798" width="19.28515625" style="10" bestFit="1" customWidth="1"/>
    <col min="11799" max="12032" width="11.42578125" style="10"/>
    <col min="12033" max="12033" width="7.28515625" style="10" customWidth="1"/>
    <col min="12034" max="12035" width="11.28515625" style="10" bestFit="1" customWidth="1"/>
    <col min="12036" max="12036" width="9.7109375" style="10" customWidth="1"/>
    <col min="12037" max="12037" width="17.28515625" style="10" bestFit="1" customWidth="1"/>
    <col min="12038" max="12038" width="11" style="10" bestFit="1" customWidth="1"/>
    <col min="12039" max="12039" width="11.42578125" style="10"/>
    <col min="12040" max="12040" width="13.42578125" style="10" customWidth="1"/>
    <col min="12041" max="12041" width="15.28515625" style="10" customWidth="1"/>
    <col min="12042" max="12042" width="19.5703125" style="10" customWidth="1"/>
    <col min="12043" max="12043" width="18.28515625" style="10" bestFit="1" customWidth="1"/>
    <col min="12044" max="12044" width="10.85546875" style="10" bestFit="1" customWidth="1"/>
    <col min="12045" max="12045" width="10.7109375" style="10" bestFit="1" customWidth="1"/>
    <col min="12046" max="12046" width="13.85546875" style="10" customWidth="1"/>
    <col min="12047" max="12047" width="10.85546875" style="10" bestFit="1" customWidth="1"/>
    <col min="12048" max="12048" width="10.7109375" style="10" bestFit="1" customWidth="1"/>
    <col min="12049" max="12049" width="18" style="10" customWidth="1"/>
    <col min="12050" max="12050" width="13.140625" style="10" customWidth="1"/>
    <col min="12051" max="12051" width="16" style="10" customWidth="1"/>
    <col min="12052" max="12052" width="14.85546875" style="10" customWidth="1"/>
    <col min="12053" max="12053" width="15.28515625" style="10" customWidth="1"/>
    <col min="12054" max="12054" width="19.28515625" style="10" bestFit="1" customWidth="1"/>
    <col min="12055" max="12288" width="11.42578125" style="10"/>
    <col min="12289" max="12289" width="7.28515625" style="10" customWidth="1"/>
    <col min="12290" max="12291" width="11.28515625" style="10" bestFit="1" customWidth="1"/>
    <col min="12292" max="12292" width="9.7109375" style="10" customWidth="1"/>
    <col min="12293" max="12293" width="17.28515625" style="10" bestFit="1" customWidth="1"/>
    <col min="12294" max="12294" width="11" style="10" bestFit="1" customWidth="1"/>
    <col min="12295" max="12295" width="11.42578125" style="10"/>
    <col min="12296" max="12296" width="13.42578125" style="10" customWidth="1"/>
    <col min="12297" max="12297" width="15.28515625" style="10" customWidth="1"/>
    <col min="12298" max="12298" width="19.5703125" style="10" customWidth="1"/>
    <col min="12299" max="12299" width="18.28515625" style="10" bestFit="1" customWidth="1"/>
    <col min="12300" max="12300" width="10.85546875" style="10" bestFit="1" customWidth="1"/>
    <col min="12301" max="12301" width="10.7109375" style="10" bestFit="1" customWidth="1"/>
    <col min="12302" max="12302" width="13.85546875" style="10" customWidth="1"/>
    <col min="12303" max="12303" width="10.85546875" style="10" bestFit="1" customWidth="1"/>
    <col min="12304" max="12304" width="10.7109375" style="10" bestFit="1" customWidth="1"/>
    <col min="12305" max="12305" width="18" style="10" customWidth="1"/>
    <col min="12306" max="12306" width="13.140625" style="10" customWidth="1"/>
    <col min="12307" max="12307" width="16" style="10" customWidth="1"/>
    <col min="12308" max="12308" width="14.85546875" style="10" customWidth="1"/>
    <col min="12309" max="12309" width="15.28515625" style="10" customWidth="1"/>
    <col min="12310" max="12310" width="19.28515625" style="10" bestFit="1" customWidth="1"/>
    <col min="12311" max="12544" width="11.42578125" style="10"/>
    <col min="12545" max="12545" width="7.28515625" style="10" customWidth="1"/>
    <col min="12546" max="12547" width="11.28515625" style="10" bestFit="1" customWidth="1"/>
    <col min="12548" max="12548" width="9.7109375" style="10" customWidth="1"/>
    <col min="12549" max="12549" width="17.28515625" style="10" bestFit="1" customWidth="1"/>
    <col min="12550" max="12550" width="11" style="10" bestFit="1" customWidth="1"/>
    <col min="12551" max="12551" width="11.42578125" style="10"/>
    <col min="12552" max="12552" width="13.42578125" style="10" customWidth="1"/>
    <col min="12553" max="12553" width="15.28515625" style="10" customWidth="1"/>
    <col min="12554" max="12554" width="19.5703125" style="10" customWidth="1"/>
    <col min="12555" max="12555" width="18.28515625" style="10" bestFit="1" customWidth="1"/>
    <col min="12556" max="12556" width="10.85546875" style="10" bestFit="1" customWidth="1"/>
    <col min="12557" max="12557" width="10.7109375" style="10" bestFit="1" customWidth="1"/>
    <col min="12558" max="12558" width="13.85546875" style="10" customWidth="1"/>
    <col min="12559" max="12559" width="10.85546875" style="10" bestFit="1" customWidth="1"/>
    <col min="12560" max="12560" width="10.7109375" style="10" bestFit="1" customWidth="1"/>
    <col min="12561" max="12561" width="18" style="10" customWidth="1"/>
    <col min="12562" max="12562" width="13.140625" style="10" customWidth="1"/>
    <col min="12563" max="12563" width="16" style="10" customWidth="1"/>
    <col min="12564" max="12564" width="14.85546875" style="10" customWidth="1"/>
    <col min="12565" max="12565" width="15.28515625" style="10" customWidth="1"/>
    <col min="12566" max="12566" width="19.28515625" style="10" bestFit="1" customWidth="1"/>
    <col min="12567" max="12800" width="11.42578125" style="10"/>
    <col min="12801" max="12801" width="7.28515625" style="10" customWidth="1"/>
    <col min="12802" max="12803" width="11.28515625" style="10" bestFit="1" customWidth="1"/>
    <col min="12804" max="12804" width="9.7109375" style="10" customWidth="1"/>
    <col min="12805" max="12805" width="17.28515625" style="10" bestFit="1" customWidth="1"/>
    <col min="12806" max="12806" width="11" style="10" bestFit="1" customWidth="1"/>
    <col min="12807" max="12807" width="11.42578125" style="10"/>
    <col min="12808" max="12808" width="13.42578125" style="10" customWidth="1"/>
    <col min="12809" max="12809" width="15.28515625" style="10" customWidth="1"/>
    <col min="12810" max="12810" width="19.5703125" style="10" customWidth="1"/>
    <col min="12811" max="12811" width="18.28515625" style="10" bestFit="1" customWidth="1"/>
    <col min="12812" max="12812" width="10.85546875" style="10" bestFit="1" customWidth="1"/>
    <col min="12813" max="12813" width="10.7109375" style="10" bestFit="1" customWidth="1"/>
    <col min="12814" max="12814" width="13.85546875" style="10" customWidth="1"/>
    <col min="12815" max="12815" width="10.85546875" style="10" bestFit="1" customWidth="1"/>
    <col min="12816" max="12816" width="10.7109375" style="10" bestFit="1" customWidth="1"/>
    <col min="12817" max="12817" width="18" style="10" customWidth="1"/>
    <col min="12818" max="12818" width="13.140625" style="10" customWidth="1"/>
    <col min="12819" max="12819" width="16" style="10" customWidth="1"/>
    <col min="12820" max="12820" width="14.85546875" style="10" customWidth="1"/>
    <col min="12821" max="12821" width="15.28515625" style="10" customWidth="1"/>
    <col min="12822" max="12822" width="19.28515625" style="10" bestFit="1" customWidth="1"/>
    <col min="12823" max="13056" width="11.42578125" style="10"/>
    <col min="13057" max="13057" width="7.28515625" style="10" customWidth="1"/>
    <col min="13058" max="13059" width="11.28515625" style="10" bestFit="1" customWidth="1"/>
    <col min="13060" max="13060" width="9.7109375" style="10" customWidth="1"/>
    <col min="13061" max="13061" width="17.28515625" style="10" bestFit="1" customWidth="1"/>
    <col min="13062" max="13062" width="11" style="10" bestFit="1" customWidth="1"/>
    <col min="13063" max="13063" width="11.42578125" style="10"/>
    <col min="13064" max="13064" width="13.42578125" style="10" customWidth="1"/>
    <col min="13065" max="13065" width="15.28515625" style="10" customWidth="1"/>
    <col min="13066" max="13066" width="19.5703125" style="10" customWidth="1"/>
    <col min="13067" max="13067" width="18.28515625" style="10" bestFit="1" customWidth="1"/>
    <col min="13068" max="13068" width="10.85546875" style="10" bestFit="1" customWidth="1"/>
    <col min="13069" max="13069" width="10.7109375" style="10" bestFit="1" customWidth="1"/>
    <col min="13070" max="13070" width="13.85546875" style="10" customWidth="1"/>
    <col min="13071" max="13071" width="10.85546875" style="10" bestFit="1" customWidth="1"/>
    <col min="13072" max="13072" width="10.7109375" style="10" bestFit="1" customWidth="1"/>
    <col min="13073" max="13073" width="18" style="10" customWidth="1"/>
    <col min="13074" max="13074" width="13.140625" style="10" customWidth="1"/>
    <col min="13075" max="13075" width="16" style="10" customWidth="1"/>
    <col min="13076" max="13076" width="14.85546875" style="10" customWidth="1"/>
    <col min="13077" max="13077" width="15.28515625" style="10" customWidth="1"/>
    <col min="13078" max="13078" width="19.28515625" style="10" bestFit="1" customWidth="1"/>
    <col min="13079" max="13312" width="11.42578125" style="10"/>
    <col min="13313" max="13313" width="7.28515625" style="10" customWidth="1"/>
    <col min="13314" max="13315" width="11.28515625" style="10" bestFit="1" customWidth="1"/>
    <col min="13316" max="13316" width="9.7109375" style="10" customWidth="1"/>
    <col min="13317" max="13317" width="17.28515625" style="10" bestFit="1" customWidth="1"/>
    <col min="13318" max="13318" width="11" style="10" bestFit="1" customWidth="1"/>
    <col min="13319" max="13319" width="11.42578125" style="10"/>
    <col min="13320" max="13320" width="13.42578125" style="10" customWidth="1"/>
    <col min="13321" max="13321" width="15.28515625" style="10" customWidth="1"/>
    <col min="13322" max="13322" width="19.5703125" style="10" customWidth="1"/>
    <col min="13323" max="13323" width="18.28515625" style="10" bestFit="1" customWidth="1"/>
    <col min="13324" max="13324" width="10.85546875" style="10" bestFit="1" customWidth="1"/>
    <col min="13325" max="13325" width="10.7109375" style="10" bestFit="1" customWidth="1"/>
    <col min="13326" max="13326" width="13.85546875" style="10" customWidth="1"/>
    <col min="13327" max="13327" width="10.85546875" style="10" bestFit="1" customWidth="1"/>
    <col min="13328" max="13328" width="10.7109375" style="10" bestFit="1" customWidth="1"/>
    <col min="13329" max="13329" width="18" style="10" customWidth="1"/>
    <col min="13330" max="13330" width="13.140625" style="10" customWidth="1"/>
    <col min="13331" max="13331" width="16" style="10" customWidth="1"/>
    <col min="13332" max="13332" width="14.85546875" style="10" customWidth="1"/>
    <col min="13333" max="13333" width="15.28515625" style="10" customWidth="1"/>
    <col min="13334" max="13334" width="19.28515625" style="10" bestFit="1" customWidth="1"/>
    <col min="13335" max="13568" width="11.42578125" style="10"/>
    <col min="13569" max="13569" width="7.28515625" style="10" customWidth="1"/>
    <col min="13570" max="13571" width="11.28515625" style="10" bestFit="1" customWidth="1"/>
    <col min="13572" max="13572" width="9.7109375" style="10" customWidth="1"/>
    <col min="13573" max="13573" width="17.28515625" style="10" bestFit="1" customWidth="1"/>
    <col min="13574" max="13574" width="11" style="10" bestFit="1" customWidth="1"/>
    <col min="13575" max="13575" width="11.42578125" style="10"/>
    <col min="13576" max="13576" width="13.42578125" style="10" customWidth="1"/>
    <col min="13577" max="13577" width="15.28515625" style="10" customWidth="1"/>
    <col min="13578" max="13578" width="19.5703125" style="10" customWidth="1"/>
    <col min="13579" max="13579" width="18.28515625" style="10" bestFit="1" customWidth="1"/>
    <col min="13580" max="13580" width="10.85546875" style="10" bestFit="1" customWidth="1"/>
    <col min="13581" max="13581" width="10.7109375" style="10" bestFit="1" customWidth="1"/>
    <col min="13582" max="13582" width="13.85546875" style="10" customWidth="1"/>
    <col min="13583" max="13583" width="10.85546875" style="10" bestFit="1" customWidth="1"/>
    <col min="13584" max="13584" width="10.7109375" style="10" bestFit="1" customWidth="1"/>
    <col min="13585" max="13585" width="18" style="10" customWidth="1"/>
    <col min="13586" max="13586" width="13.140625" style="10" customWidth="1"/>
    <col min="13587" max="13587" width="16" style="10" customWidth="1"/>
    <col min="13588" max="13588" width="14.85546875" style="10" customWidth="1"/>
    <col min="13589" max="13589" width="15.28515625" style="10" customWidth="1"/>
    <col min="13590" max="13590" width="19.28515625" style="10" bestFit="1" customWidth="1"/>
    <col min="13591" max="13824" width="11.42578125" style="10"/>
    <col min="13825" max="13825" width="7.28515625" style="10" customWidth="1"/>
    <col min="13826" max="13827" width="11.28515625" style="10" bestFit="1" customWidth="1"/>
    <col min="13828" max="13828" width="9.7109375" style="10" customWidth="1"/>
    <col min="13829" max="13829" width="17.28515625" style="10" bestFit="1" customWidth="1"/>
    <col min="13830" max="13830" width="11" style="10" bestFit="1" customWidth="1"/>
    <col min="13831" max="13831" width="11.42578125" style="10"/>
    <col min="13832" max="13832" width="13.42578125" style="10" customWidth="1"/>
    <col min="13833" max="13833" width="15.28515625" style="10" customWidth="1"/>
    <col min="13834" max="13834" width="19.5703125" style="10" customWidth="1"/>
    <col min="13835" max="13835" width="18.28515625" style="10" bestFit="1" customWidth="1"/>
    <col min="13836" max="13836" width="10.85546875" style="10" bestFit="1" customWidth="1"/>
    <col min="13837" max="13837" width="10.7109375" style="10" bestFit="1" customWidth="1"/>
    <col min="13838" max="13838" width="13.85546875" style="10" customWidth="1"/>
    <col min="13839" max="13839" width="10.85546875" style="10" bestFit="1" customWidth="1"/>
    <col min="13840" max="13840" width="10.7109375" style="10" bestFit="1" customWidth="1"/>
    <col min="13841" max="13841" width="18" style="10" customWidth="1"/>
    <col min="13842" max="13842" width="13.140625" style="10" customWidth="1"/>
    <col min="13843" max="13843" width="16" style="10" customWidth="1"/>
    <col min="13844" max="13844" width="14.85546875" style="10" customWidth="1"/>
    <col min="13845" max="13845" width="15.28515625" style="10" customWidth="1"/>
    <col min="13846" max="13846" width="19.28515625" style="10" bestFit="1" customWidth="1"/>
    <col min="13847" max="14080" width="11.42578125" style="10"/>
    <col min="14081" max="14081" width="7.28515625" style="10" customWidth="1"/>
    <col min="14082" max="14083" width="11.28515625" style="10" bestFit="1" customWidth="1"/>
    <col min="14084" max="14084" width="9.7109375" style="10" customWidth="1"/>
    <col min="14085" max="14085" width="17.28515625" style="10" bestFit="1" customWidth="1"/>
    <col min="14086" max="14086" width="11" style="10" bestFit="1" customWidth="1"/>
    <col min="14087" max="14087" width="11.42578125" style="10"/>
    <col min="14088" max="14088" width="13.42578125" style="10" customWidth="1"/>
    <col min="14089" max="14089" width="15.28515625" style="10" customWidth="1"/>
    <col min="14090" max="14090" width="19.5703125" style="10" customWidth="1"/>
    <col min="14091" max="14091" width="18.28515625" style="10" bestFit="1" customWidth="1"/>
    <col min="14092" max="14092" width="10.85546875" style="10" bestFit="1" customWidth="1"/>
    <col min="14093" max="14093" width="10.7109375" style="10" bestFit="1" customWidth="1"/>
    <col min="14094" max="14094" width="13.85546875" style="10" customWidth="1"/>
    <col min="14095" max="14095" width="10.85546875" style="10" bestFit="1" customWidth="1"/>
    <col min="14096" max="14096" width="10.7109375" style="10" bestFit="1" customWidth="1"/>
    <col min="14097" max="14097" width="18" style="10" customWidth="1"/>
    <col min="14098" max="14098" width="13.140625" style="10" customWidth="1"/>
    <col min="14099" max="14099" width="16" style="10" customWidth="1"/>
    <col min="14100" max="14100" width="14.85546875" style="10" customWidth="1"/>
    <col min="14101" max="14101" width="15.28515625" style="10" customWidth="1"/>
    <col min="14102" max="14102" width="19.28515625" style="10" bestFit="1" customWidth="1"/>
    <col min="14103" max="14336" width="11.42578125" style="10"/>
    <col min="14337" max="14337" width="7.28515625" style="10" customWidth="1"/>
    <col min="14338" max="14339" width="11.28515625" style="10" bestFit="1" customWidth="1"/>
    <col min="14340" max="14340" width="9.7109375" style="10" customWidth="1"/>
    <col min="14341" max="14341" width="17.28515625" style="10" bestFit="1" customWidth="1"/>
    <col min="14342" max="14342" width="11" style="10" bestFit="1" customWidth="1"/>
    <col min="14343" max="14343" width="11.42578125" style="10"/>
    <col min="14344" max="14344" width="13.42578125" style="10" customWidth="1"/>
    <col min="14345" max="14345" width="15.28515625" style="10" customWidth="1"/>
    <col min="14346" max="14346" width="19.5703125" style="10" customWidth="1"/>
    <col min="14347" max="14347" width="18.28515625" style="10" bestFit="1" customWidth="1"/>
    <col min="14348" max="14348" width="10.85546875" style="10" bestFit="1" customWidth="1"/>
    <col min="14349" max="14349" width="10.7109375" style="10" bestFit="1" customWidth="1"/>
    <col min="14350" max="14350" width="13.85546875" style="10" customWidth="1"/>
    <col min="14351" max="14351" width="10.85546875" style="10" bestFit="1" customWidth="1"/>
    <col min="14352" max="14352" width="10.7109375" style="10" bestFit="1" customWidth="1"/>
    <col min="14353" max="14353" width="18" style="10" customWidth="1"/>
    <col min="14354" max="14354" width="13.140625" style="10" customWidth="1"/>
    <col min="14355" max="14355" width="16" style="10" customWidth="1"/>
    <col min="14356" max="14356" width="14.85546875" style="10" customWidth="1"/>
    <col min="14357" max="14357" width="15.28515625" style="10" customWidth="1"/>
    <col min="14358" max="14358" width="19.28515625" style="10" bestFit="1" customWidth="1"/>
    <col min="14359" max="14592" width="11.42578125" style="10"/>
    <col min="14593" max="14593" width="7.28515625" style="10" customWidth="1"/>
    <col min="14594" max="14595" width="11.28515625" style="10" bestFit="1" customWidth="1"/>
    <col min="14596" max="14596" width="9.7109375" style="10" customWidth="1"/>
    <col min="14597" max="14597" width="17.28515625" style="10" bestFit="1" customWidth="1"/>
    <col min="14598" max="14598" width="11" style="10" bestFit="1" customWidth="1"/>
    <col min="14599" max="14599" width="11.42578125" style="10"/>
    <col min="14600" max="14600" width="13.42578125" style="10" customWidth="1"/>
    <col min="14601" max="14601" width="15.28515625" style="10" customWidth="1"/>
    <col min="14602" max="14602" width="19.5703125" style="10" customWidth="1"/>
    <col min="14603" max="14603" width="18.28515625" style="10" bestFit="1" customWidth="1"/>
    <col min="14604" max="14604" width="10.85546875" style="10" bestFit="1" customWidth="1"/>
    <col min="14605" max="14605" width="10.7109375" style="10" bestFit="1" customWidth="1"/>
    <col min="14606" max="14606" width="13.85546875" style="10" customWidth="1"/>
    <col min="14607" max="14607" width="10.85546875" style="10" bestFit="1" customWidth="1"/>
    <col min="14608" max="14608" width="10.7109375" style="10" bestFit="1" customWidth="1"/>
    <col min="14609" max="14609" width="18" style="10" customWidth="1"/>
    <col min="14610" max="14610" width="13.140625" style="10" customWidth="1"/>
    <col min="14611" max="14611" width="16" style="10" customWidth="1"/>
    <col min="14612" max="14612" width="14.85546875" style="10" customWidth="1"/>
    <col min="14613" max="14613" width="15.28515625" style="10" customWidth="1"/>
    <col min="14614" max="14614" width="19.28515625" style="10" bestFit="1" customWidth="1"/>
    <col min="14615" max="14848" width="11.42578125" style="10"/>
    <col min="14849" max="14849" width="7.28515625" style="10" customWidth="1"/>
    <col min="14850" max="14851" width="11.28515625" style="10" bestFit="1" customWidth="1"/>
    <col min="14852" max="14852" width="9.7109375" style="10" customWidth="1"/>
    <col min="14853" max="14853" width="17.28515625" style="10" bestFit="1" customWidth="1"/>
    <col min="14854" max="14854" width="11" style="10" bestFit="1" customWidth="1"/>
    <col min="14855" max="14855" width="11.42578125" style="10"/>
    <col min="14856" max="14856" width="13.42578125" style="10" customWidth="1"/>
    <col min="14857" max="14857" width="15.28515625" style="10" customWidth="1"/>
    <col min="14858" max="14858" width="19.5703125" style="10" customWidth="1"/>
    <col min="14859" max="14859" width="18.28515625" style="10" bestFit="1" customWidth="1"/>
    <col min="14860" max="14860" width="10.85546875" style="10" bestFit="1" customWidth="1"/>
    <col min="14861" max="14861" width="10.7109375" style="10" bestFit="1" customWidth="1"/>
    <col min="14862" max="14862" width="13.85546875" style="10" customWidth="1"/>
    <col min="14863" max="14863" width="10.85546875" style="10" bestFit="1" customWidth="1"/>
    <col min="14864" max="14864" width="10.7109375" style="10" bestFit="1" customWidth="1"/>
    <col min="14865" max="14865" width="18" style="10" customWidth="1"/>
    <col min="14866" max="14866" width="13.140625" style="10" customWidth="1"/>
    <col min="14867" max="14867" width="16" style="10" customWidth="1"/>
    <col min="14868" max="14868" width="14.85546875" style="10" customWidth="1"/>
    <col min="14869" max="14869" width="15.28515625" style="10" customWidth="1"/>
    <col min="14870" max="14870" width="19.28515625" style="10" bestFit="1" customWidth="1"/>
    <col min="14871" max="15104" width="11.42578125" style="10"/>
    <col min="15105" max="15105" width="7.28515625" style="10" customWidth="1"/>
    <col min="15106" max="15107" width="11.28515625" style="10" bestFit="1" customWidth="1"/>
    <col min="15108" max="15108" width="9.7109375" style="10" customWidth="1"/>
    <col min="15109" max="15109" width="17.28515625" style="10" bestFit="1" customWidth="1"/>
    <col min="15110" max="15110" width="11" style="10" bestFit="1" customWidth="1"/>
    <col min="15111" max="15111" width="11.42578125" style="10"/>
    <col min="15112" max="15112" width="13.42578125" style="10" customWidth="1"/>
    <col min="15113" max="15113" width="15.28515625" style="10" customWidth="1"/>
    <col min="15114" max="15114" width="19.5703125" style="10" customWidth="1"/>
    <col min="15115" max="15115" width="18.28515625" style="10" bestFit="1" customWidth="1"/>
    <col min="15116" max="15116" width="10.85546875" style="10" bestFit="1" customWidth="1"/>
    <col min="15117" max="15117" width="10.7109375" style="10" bestFit="1" customWidth="1"/>
    <col min="15118" max="15118" width="13.85546875" style="10" customWidth="1"/>
    <col min="15119" max="15119" width="10.85546875" style="10" bestFit="1" customWidth="1"/>
    <col min="15120" max="15120" width="10.7109375" style="10" bestFit="1" customWidth="1"/>
    <col min="15121" max="15121" width="18" style="10" customWidth="1"/>
    <col min="15122" max="15122" width="13.140625" style="10" customWidth="1"/>
    <col min="15123" max="15123" width="16" style="10" customWidth="1"/>
    <col min="15124" max="15124" width="14.85546875" style="10" customWidth="1"/>
    <col min="15125" max="15125" width="15.28515625" style="10" customWidth="1"/>
    <col min="15126" max="15126" width="19.28515625" style="10" bestFit="1" customWidth="1"/>
    <col min="15127" max="15360" width="11.42578125" style="10"/>
    <col min="15361" max="15361" width="7.28515625" style="10" customWidth="1"/>
    <col min="15362" max="15363" width="11.28515625" style="10" bestFit="1" customWidth="1"/>
    <col min="15364" max="15364" width="9.7109375" style="10" customWidth="1"/>
    <col min="15365" max="15365" width="17.28515625" style="10" bestFit="1" customWidth="1"/>
    <col min="15366" max="15366" width="11" style="10" bestFit="1" customWidth="1"/>
    <col min="15367" max="15367" width="11.42578125" style="10"/>
    <col min="15368" max="15368" width="13.42578125" style="10" customWidth="1"/>
    <col min="15369" max="15369" width="15.28515625" style="10" customWidth="1"/>
    <col min="15370" max="15370" width="19.5703125" style="10" customWidth="1"/>
    <col min="15371" max="15371" width="18.28515625" style="10" bestFit="1" customWidth="1"/>
    <col min="15372" max="15372" width="10.85546875" style="10" bestFit="1" customWidth="1"/>
    <col min="15373" max="15373" width="10.7109375" style="10" bestFit="1" customWidth="1"/>
    <col min="15374" max="15374" width="13.85546875" style="10" customWidth="1"/>
    <col min="15375" max="15375" width="10.85546875" style="10" bestFit="1" customWidth="1"/>
    <col min="15376" max="15376" width="10.7109375" style="10" bestFit="1" customWidth="1"/>
    <col min="15377" max="15377" width="18" style="10" customWidth="1"/>
    <col min="15378" max="15378" width="13.140625" style="10" customWidth="1"/>
    <col min="15379" max="15379" width="16" style="10" customWidth="1"/>
    <col min="15380" max="15380" width="14.85546875" style="10" customWidth="1"/>
    <col min="15381" max="15381" width="15.28515625" style="10" customWidth="1"/>
    <col min="15382" max="15382" width="19.28515625" style="10" bestFit="1" customWidth="1"/>
    <col min="15383" max="15616" width="11.42578125" style="10"/>
    <col min="15617" max="15617" width="7.28515625" style="10" customWidth="1"/>
    <col min="15618" max="15619" width="11.28515625" style="10" bestFit="1" customWidth="1"/>
    <col min="15620" max="15620" width="9.7109375" style="10" customWidth="1"/>
    <col min="15621" max="15621" width="17.28515625" style="10" bestFit="1" customWidth="1"/>
    <col min="15622" max="15622" width="11" style="10" bestFit="1" customWidth="1"/>
    <col min="15623" max="15623" width="11.42578125" style="10"/>
    <col min="15624" max="15624" width="13.42578125" style="10" customWidth="1"/>
    <col min="15625" max="15625" width="15.28515625" style="10" customWidth="1"/>
    <col min="15626" max="15626" width="19.5703125" style="10" customWidth="1"/>
    <col min="15627" max="15627" width="18.28515625" style="10" bestFit="1" customWidth="1"/>
    <col min="15628" max="15628" width="10.85546875" style="10" bestFit="1" customWidth="1"/>
    <col min="15629" max="15629" width="10.7109375" style="10" bestFit="1" customWidth="1"/>
    <col min="15630" max="15630" width="13.85546875" style="10" customWidth="1"/>
    <col min="15631" max="15631" width="10.85546875" style="10" bestFit="1" customWidth="1"/>
    <col min="15632" max="15632" width="10.7109375" style="10" bestFit="1" customWidth="1"/>
    <col min="15633" max="15633" width="18" style="10" customWidth="1"/>
    <col min="15634" max="15634" width="13.140625" style="10" customWidth="1"/>
    <col min="15635" max="15635" width="16" style="10" customWidth="1"/>
    <col min="15636" max="15636" width="14.85546875" style="10" customWidth="1"/>
    <col min="15637" max="15637" width="15.28515625" style="10" customWidth="1"/>
    <col min="15638" max="15638" width="19.28515625" style="10" bestFit="1" customWidth="1"/>
    <col min="15639" max="15872" width="11.42578125" style="10"/>
    <col min="15873" max="15873" width="7.28515625" style="10" customWidth="1"/>
    <col min="15874" max="15875" width="11.28515625" style="10" bestFit="1" customWidth="1"/>
    <col min="15876" max="15876" width="9.7109375" style="10" customWidth="1"/>
    <col min="15877" max="15877" width="17.28515625" style="10" bestFit="1" customWidth="1"/>
    <col min="15878" max="15878" width="11" style="10" bestFit="1" customWidth="1"/>
    <col min="15879" max="15879" width="11.42578125" style="10"/>
    <col min="15880" max="15880" width="13.42578125" style="10" customWidth="1"/>
    <col min="15881" max="15881" width="15.28515625" style="10" customWidth="1"/>
    <col min="15882" max="15882" width="19.5703125" style="10" customWidth="1"/>
    <col min="15883" max="15883" width="18.28515625" style="10" bestFit="1" customWidth="1"/>
    <col min="15884" max="15884" width="10.85546875" style="10" bestFit="1" customWidth="1"/>
    <col min="15885" max="15885" width="10.7109375" style="10" bestFit="1" customWidth="1"/>
    <col min="15886" max="15886" width="13.85546875" style="10" customWidth="1"/>
    <col min="15887" max="15887" width="10.85546875" style="10" bestFit="1" customWidth="1"/>
    <col min="15888" max="15888" width="10.7109375" style="10" bestFit="1" customWidth="1"/>
    <col min="15889" max="15889" width="18" style="10" customWidth="1"/>
    <col min="15890" max="15890" width="13.140625" style="10" customWidth="1"/>
    <col min="15891" max="15891" width="16" style="10" customWidth="1"/>
    <col min="15892" max="15892" width="14.85546875" style="10" customWidth="1"/>
    <col min="15893" max="15893" width="15.28515625" style="10" customWidth="1"/>
    <col min="15894" max="15894" width="19.28515625" style="10" bestFit="1" customWidth="1"/>
    <col min="15895" max="16128" width="11.42578125" style="10"/>
    <col min="16129" max="16129" width="7.28515625" style="10" customWidth="1"/>
    <col min="16130" max="16131" width="11.28515625" style="10" bestFit="1" customWidth="1"/>
    <col min="16132" max="16132" width="9.7109375" style="10" customWidth="1"/>
    <col min="16133" max="16133" width="17.28515625" style="10" bestFit="1" customWidth="1"/>
    <col min="16134" max="16134" width="11" style="10" bestFit="1" customWidth="1"/>
    <col min="16135" max="16135" width="11.42578125" style="10"/>
    <col min="16136" max="16136" width="13.42578125" style="10" customWidth="1"/>
    <col min="16137" max="16137" width="15.28515625" style="10" customWidth="1"/>
    <col min="16138" max="16138" width="19.5703125" style="10" customWidth="1"/>
    <col min="16139" max="16139" width="18.28515625" style="10" bestFit="1" customWidth="1"/>
    <col min="16140" max="16140" width="10.85546875" style="10" bestFit="1" customWidth="1"/>
    <col min="16141" max="16141" width="10.7109375" style="10" bestFit="1" customWidth="1"/>
    <col min="16142" max="16142" width="13.85546875" style="10" customWidth="1"/>
    <col min="16143" max="16143" width="10.85546875" style="10" bestFit="1" customWidth="1"/>
    <col min="16144" max="16144" width="10.7109375" style="10" bestFit="1" customWidth="1"/>
    <col min="16145" max="16145" width="18" style="10" customWidth="1"/>
    <col min="16146" max="16146" width="13.140625" style="10" customWidth="1"/>
    <col min="16147" max="16147" width="16" style="10" customWidth="1"/>
    <col min="16148" max="16148" width="14.85546875" style="10" customWidth="1"/>
    <col min="16149" max="16149" width="15.28515625" style="10" customWidth="1"/>
    <col min="16150" max="16150" width="19.28515625" style="10" bestFit="1" customWidth="1"/>
    <col min="16151" max="16384" width="11.42578125" style="10"/>
  </cols>
  <sheetData>
    <row r="2" spans="2:30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30" x14ac:dyDescent="0.25">
      <c r="B3" s="44" t="s">
        <v>441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30" x14ac:dyDescent="0.25">
      <c r="B4" s="44" t="s">
        <v>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2:30" x14ac:dyDescent="0.25">
      <c r="B5" s="44" t="s">
        <v>456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11"/>
      <c r="X5" s="11"/>
      <c r="Y5" s="11"/>
      <c r="Z5" s="11"/>
      <c r="AA5" s="11"/>
      <c r="AB5" s="11"/>
      <c r="AC5" s="11"/>
      <c r="AD5" s="11"/>
    </row>
    <row r="7" spans="2:30" s="12" customFormat="1" ht="26.25" customHeight="1" x14ac:dyDescent="0.25">
      <c r="B7" s="40" t="s">
        <v>2</v>
      </c>
      <c r="C7" s="45" t="s">
        <v>3</v>
      </c>
      <c r="D7" s="46" t="s">
        <v>4</v>
      </c>
      <c r="E7" s="46" t="s">
        <v>5</v>
      </c>
      <c r="F7" s="47" t="s">
        <v>6</v>
      </c>
      <c r="G7" s="47" t="s">
        <v>7</v>
      </c>
      <c r="H7" s="50" t="s">
        <v>8</v>
      </c>
      <c r="I7" s="47" t="s">
        <v>9</v>
      </c>
      <c r="J7" s="46" t="s">
        <v>10</v>
      </c>
      <c r="K7" s="46"/>
      <c r="L7" s="46" t="s">
        <v>11</v>
      </c>
      <c r="M7" s="53" t="s">
        <v>12</v>
      </c>
      <c r="N7" s="53"/>
      <c r="O7" s="53"/>
      <c r="P7" s="53"/>
      <c r="Q7" s="53"/>
      <c r="R7" s="53"/>
      <c r="S7" s="53"/>
      <c r="T7" s="40" t="s">
        <v>13</v>
      </c>
      <c r="U7" s="40"/>
      <c r="V7" s="40" t="s">
        <v>14</v>
      </c>
      <c r="W7" s="40" t="s">
        <v>15</v>
      </c>
    </row>
    <row r="8" spans="2:30" s="12" customFormat="1" ht="53.25" customHeight="1" x14ac:dyDescent="0.25">
      <c r="B8" s="40"/>
      <c r="C8" s="45"/>
      <c r="D8" s="46"/>
      <c r="E8" s="46"/>
      <c r="F8" s="48"/>
      <c r="G8" s="48"/>
      <c r="H8" s="51"/>
      <c r="I8" s="48"/>
      <c r="J8" s="46"/>
      <c r="K8" s="46"/>
      <c r="L8" s="46"/>
      <c r="M8" s="40" t="s">
        <v>16</v>
      </c>
      <c r="N8" s="40"/>
      <c r="O8" s="40" t="s">
        <v>454</v>
      </c>
      <c r="P8" s="40" t="s">
        <v>17</v>
      </c>
      <c r="Q8" s="40"/>
      <c r="R8" s="40" t="s">
        <v>18</v>
      </c>
      <c r="S8" s="40" t="s">
        <v>19</v>
      </c>
      <c r="T8" s="40" t="s">
        <v>20</v>
      </c>
      <c r="U8" s="40" t="s">
        <v>21</v>
      </c>
      <c r="V8" s="40"/>
      <c r="W8" s="40"/>
    </row>
    <row r="9" spans="2:30" s="12" customFormat="1" ht="71.25" customHeight="1" x14ac:dyDescent="0.25">
      <c r="B9" s="40"/>
      <c r="C9" s="45"/>
      <c r="D9" s="46"/>
      <c r="E9" s="46"/>
      <c r="F9" s="49"/>
      <c r="G9" s="49"/>
      <c r="H9" s="52"/>
      <c r="I9" s="49"/>
      <c r="J9" s="34" t="s">
        <v>22</v>
      </c>
      <c r="K9" s="34" t="s">
        <v>23</v>
      </c>
      <c r="L9" s="46"/>
      <c r="M9" s="33" t="s">
        <v>24</v>
      </c>
      <c r="N9" s="33" t="s">
        <v>25</v>
      </c>
      <c r="O9" s="40"/>
      <c r="P9" s="33" t="s">
        <v>26</v>
      </c>
      <c r="Q9" s="33" t="s">
        <v>27</v>
      </c>
      <c r="R9" s="40"/>
      <c r="S9" s="40"/>
      <c r="T9" s="40"/>
      <c r="U9" s="40"/>
      <c r="V9" s="40"/>
      <c r="W9" s="40"/>
    </row>
    <row r="10" spans="2:30" ht="24" x14ac:dyDescent="0.25">
      <c r="B10" s="13">
        <v>1</v>
      </c>
      <c r="C10" s="15" t="s">
        <v>49</v>
      </c>
      <c r="D10" s="15" t="s">
        <v>142</v>
      </c>
      <c r="E10" s="15" t="s">
        <v>143</v>
      </c>
      <c r="F10" s="15" t="s">
        <v>326</v>
      </c>
      <c r="G10" s="15" t="s">
        <v>327</v>
      </c>
      <c r="H10" s="16" t="s">
        <v>28</v>
      </c>
      <c r="I10" s="16" t="s">
        <v>385</v>
      </c>
      <c r="J10" s="37">
        <v>38355</v>
      </c>
      <c r="K10" s="20"/>
      <c r="L10" s="17">
        <v>10000</v>
      </c>
      <c r="M10" s="18">
        <f t="shared" ref="M10:M41" si="0">L10*2.87%</f>
        <v>287</v>
      </c>
      <c r="N10" s="18">
        <f t="shared" ref="N10:N41" si="1">L10*7.1%</f>
        <v>709.99999999999989</v>
      </c>
      <c r="O10" s="19">
        <f>L10*1.2%</f>
        <v>120</v>
      </c>
      <c r="P10" s="18">
        <f t="shared" ref="P10:P41" si="2">L10*3.04%</f>
        <v>304</v>
      </c>
      <c r="Q10" s="18">
        <f t="shared" ref="Q10:Q41" si="3">L10*7.09%</f>
        <v>709</v>
      </c>
      <c r="R10" s="18"/>
      <c r="S10" s="18">
        <f t="shared" ref="S10:S41" si="4">SUM(M10:R10)</f>
        <v>2130</v>
      </c>
      <c r="T10" s="18">
        <f>+M10+P10+R10</f>
        <v>591</v>
      </c>
      <c r="U10" s="18">
        <f t="shared" ref="U10:U41" si="5">+N10+O10+Q10</f>
        <v>1539</v>
      </c>
      <c r="V10" s="18">
        <f t="shared" ref="V10:V41" si="6">L10-T10</f>
        <v>9409</v>
      </c>
      <c r="W10" s="27">
        <v>200010302005388</v>
      </c>
    </row>
    <row r="11" spans="2:30" ht="24" x14ac:dyDescent="0.25">
      <c r="B11" s="13">
        <v>2</v>
      </c>
      <c r="C11" s="15" t="s">
        <v>50</v>
      </c>
      <c r="D11" s="15" t="s">
        <v>144</v>
      </c>
      <c r="E11" s="15" t="s">
        <v>145</v>
      </c>
      <c r="F11" s="15" t="s">
        <v>328</v>
      </c>
      <c r="G11" s="15" t="s">
        <v>329</v>
      </c>
      <c r="H11" s="16" t="s">
        <v>28</v>
      </c>
      <c r="I11" s="16" t="s">
        <v>386</v>
      </c>
      <c r="J11" s="37">
        <v>39374</v>
      </c>
      <c r="K11" s="23"/>
      <c r="L11" s="17">
        <v>10000</v>
      </c>
      <c r="M11" s="18">
        <f t="shared" si="0"/>
        <v>287</v>
      </c>
      <c r="N11" s="18">
        <f t="shared" si="1"/>
        <v>709.99999999999989</v>
      </c>
      <c r="O11" s="19">
        <f t="shared" ref="O11:O72" si="7">L11*1.2%</f>
        <v>120</v>
      </c>
      <c r="P11" s="18">
        <f t="shared" si="2"/>
        <v>304</v>
      </c>
      <c r="Q11" s="18">
        <f t="shared" si="3"/>
        <v>709</v>
      </c>
      <c r="R11" s="18"/>
      <c r="S11" s="18">
        <f t="shared" si="4"/>
        <v>2130</v>
      </c>
      <c r="T11" s="18">
        <f t="shared" ref="T11:T71" si="8">+M11+P11+R11</f>
        <v>591</v>
      </c>
      <c r="U11" s="18">
        <f t="shared" si="5"/>
        <v>1539</v>
      </c>
      <c r="V11" s="18">
        <f t="shared" si="6"/>
        <v>9409</v>
      </c>
      <c r="W11" s="27">
        <v>200010302005346</v>
      </c>
    </row>
    <row r="12" spans="2:30" ht="24" x14ac:dyDescent="0.25">
      <c r="B12" s="13">
        <v>3</v>
      </c>
      <c r="C12" s="15" t="s">
        <v>51</v>
      </c>
      <c r="D12" s="15" t="s">
        <v>146</v>
      </c>
      <c r="E12" s="15" t="s">
        <v>147</v>
      </c>
      <c r="F12" s="15" t="s">
        <v>330</v>
      </c>
      <c r="G12" s="15" t="s">
        <v>331</v>
      </c>
      <c r="H12" s="16" t="s">
        <v>28</v>
      </c>
      <c r="I12" s="16" t="s">
        <v>386</v>
      </c>
      <c r="J12" s="37">
        <v>39693</v>
      </c>
      <c r="K12" s="16"/>
      <c r="L12" s="17">
        <v>10000</v>
      </c>
      <c r="M12" s="18">
        <f t="shared" si="0"/>
        <v>287</v>
      </c>
      <c r="N12" s="18">
        <f t="shared" si="1"/>
        <v>709.99999999999989</v>
      </c>
      <c r="O12" s="19">
        <f t="shared" si="7"/>
        <v>120</v>
      </c>
      <c r="P12" s="18">
        <f t="shared" si="2"/>
        <v>304</v>
      </c>
      <c r="Q12" s="18">
        <f t="shared" si="3"/>
        <v>709</v>
      </c>
      <c r="R12" s="18"/>
      <c r="S12" s="18">
        <f t="shared" si="4"/>
        <v>2130</v>
      </c>
      <c r="T12" s="18">
        <f t="shared" si="8"/>
        <v>591</v>
      </c>
      <c r="U12" s="18">
        <f t="shared" si="5"/>
        <v>1539</v>
      </c>
      <c r="V12" s="18">
        <f t="shared" si="6"/>
        <v>9409</v>
      </c>
      <c r="W12" s="27">
        <v>200010302005799</v>
      </c>
    </row>
    <row r="13" spans="2:30" ht="24" x14ac:dyDescent="0.25">
      <c r="B13" s="13">
        <v>4</v>
      </c>
      <c r="C13" s="15" t="s">
        <v>52</v>
      </c>
      <c r="D13" s="15" t="s">
        <v>148</v>
      </c>
      <c r="E13" s="15" t="s">
        <v>149</v>
      </c>
      <c r="F13" s="15" t="s">
        <v>332</v>
      </c>
      <c r="G13" s="15" t="s">
        <v>333</v>
      </c>
      <c r="H13" s="16" t="s">
        <v>28</v>
      </c>
      <c r="I13" s="16" t="s">
        <v>386</v>
      </c>
      <c r="J13" s="37">
        <v>39426</v>
      </c>
      <c r="K13" s="14"/>
      <c r="L13" s="17">
        <v>10000</v>
      </c>
      <c r="M13" s="18">
        <f t="shared" si="0"/>
        <v>287</v>
      </c>
      <c r="N13" s="18">
        <f t="shared" si="1"/>
        <v>709.99999999999989</v>
      </c>
      <c r="O13" s="19">
        <f t="shared" si="7"/>
        <v>120</v>
      </c>
      <c r="P13" s="18">
        <f t="shared" si="2"/>
        <v>304</v>
      </c>
      <c r="Q13" s="18">
        <f t="shared" si="3"/>
        <v>709</v>
      </c>
      <c r="R13" s="18"/>
      <c r="S13" s="18">
        <f t="shared" si="4"/>
        <v>2130</v>
      </c>
      <c r="T13" s="18">
        <f t="shared" si="8"/>
        <v>591</v>
      </c>
      <c r="U13" s="18">
        <f t="shared" si="5"/>
        <v>1539</v>
      </c>
      <c r="V13" s="18">
        <f t="shared" si="6"/>
        <v>9409</v>
      </c>
      <c r="W13" s="27">
        <v>200010302016623</v>
      </c>
    </row>
    <row r="14" spans="2:30" ht="24" x14ac:dyDescent="0.25">
      <c r="B14" s="13">
        <v>5</v>
      </c>
      <c r="C14" s="15" t="s">
        <v>53</v>
      </c>
      <c r="D14" s="15" t="s">
        <v>150</v>
      </c>
      <c r="E14" s="15" t="s">
        <v>151</v>
      </c>
      <c r="F14" s="15" t="s">
        <v>363</v>
      </c>
      <c r="G14" s="15" t="s">
        <v>335</v>
      </c>
      <c r="H14" s="16" t="s">
        <v>28</v>
      </c>
      <c r="I14" s="16" t="s">
        <v>385</v>
      </c>
      <c r="J14" s="37">
        <v>42017</v>
      </c>
      <c r="K14" s="22"/>
      <c r="L14" s="17">
        <v>15730</v>
      </c>
      <c r="M14" s="18">
        <f t="shared" si="0"/>
        <v>451.45100000000002</v>
      </c>
      <c r="N14" s="18">
        <f t="shared" si="1"/>
        <v>1116.83</v>
      </c>
      <c r="O14" s="19">
        <f t="shared" si="7"/>
        <v>188.76</v>
      </c>
      <c r="P14" s="18">
        <f t="shared" si="2"/>
        <v>478.19200000000001</v>
      </c>
      <c r="Q14" s="18">
        <f t="shared" si="3"/>
        <v>1115.2570000000001</v>
      </c>
      <c r="R14" s="18"/>
      <c r="S14" s="18">
        <f t="shared" si="4"/>
        <v>3350.4900000000002</v>
      </c>
      <c r="T14" s="18">
        <f t="shared" si="8"/>
        <v>929.64300000000003</v>
      </c>
      <c r="U14" s="18">
        <f t="shared" si="5"/>
        <v>2420.8469999999998</v>
      </c>
      <c r="V14" s="18">
        <f t="shared" si="6"/>
        <v>14800.357</v>
      </c>
      <c r="W14" s="27">
        <v>200010302004981</v>
      </c>
    </row>
    <row r="15" spans="2:30" ht="24" x14ac:dyDescent="0.25">
      <c r="B15" s="13">
        <v>6</v>
      </c>
      <c r="C15" s="15" t="s">
        <v>450</v>
      </c>
      <c r="D15" s="15" t="s">
        <v>451</v>
      </c>
      <c r="E15" s="15" t="s">
        <v>452</v>
      </c>
      <c r="F15" s="15" t="s">
        <v>453</v>
      </c>
      <c r="G15" s="15" t="s">
        <v>336</v>
      </c>
      <c r="H15" s="16" t="s">
        <v>28</v>
      </c>
      <c r="I15" s="16" t="s">
        <v>386</v>
      </c>
      <c r="J15" s="37">
        <v>40092</v>
      </c>
      <c r="K15" s="22"/>
      <c r="L15" s="17">
        <v>10000</v>
      </c>
      <c r="M15" s="18">
        <f t="shared" si="0"/>
        <v>287</v>
      </c>
      <c r="N15" s="18">
        <f t="shared" si="1"/>
        <v>709.99999999999989</v>
      </c>
      <c r="O15" s="19">
        <f t="shared" si="7"/>
        <v>120</v>
      </c>
      <c r="P15" s="18">
        <f t="shared" si="2"/>
        <v>304</v>
      </c>
      <c r="Q15" s="18">
        <f t="shared" si="3"/>
        <v>709</v>
      </c>
      <c r="R15" s="18"/>
      <c r="S15" s="18">
        <f t="shared" si="4"/>
        <v>2130</v>
      </c>
      <c r="T15" s="18">
        <f>+M15+P15</f>
        <v>591</v>
      </c>
      <c r="U15" s="18">
        <f t="shared" si="5"/>
        <v>1539</v>
      </c>
      <c r="V15" s="18">
        <f>L15-T15</f>
        <v>9409</v>
      </c>
      <c r="W15" s="27">
        <v>200010302004884</v>
      </c>
    </row>
    <row r="16" spans="2:30" ht="24" x14ac:dyDescent="0.25">
      <c r="B16" s="13">
        <v>7</v>
      </c>
      <c r="C16" s="35" t="s">
        <v>54</v>
      </c>
      <c r="D16" s="15" t="s">
        <v>152</v>
      </c>
      <c r="E16" s="15" t="s">
        <v>153</v>
      </c>
      <c r="F16" s="15" t="s">
        <v>334</v>
      </c>
      <c r="G16" s="15" t="s">
        <v>327</v>
      </c>
      <c r="H16" s="16" t="s">
        <v>28</v>
      </c>
      <c r="I16" s="16" t="s">
        <v>385</v>
      </c>
      <c r="J16" s="38">
        <v>40018</v>
      </c>
      <c r="K16" s="21"/>
      <c r="L16" s="17">
        <v>24360</v>
      </c>
      <c r="M16" s="18">
        <f t="shared" si="0"/>
        <v>699.13199999999995</v>
      </c>
      <c r="N16" s="18">
        <f t="shared" si="1"/>
        <v>1729.56</v>
      </c>
      <c r="O16" s="19">
        <f t="shared" si="7"/>
        <v>292.32</v>
      </c>
      <c r="P16" s="18">
        <f t="shared" si="2"/>
        <v>740.54399999999998</v>
      </c>
      <c r="Q16" s="18">
        <f t="shared" si="3"/>
        <v>1727.124</v>
      </c>
      <c r="R16" s="18"/>
      <c r="S16" s="18">
        <f t="shared" si="4"/>
        <v>5188.68</v>
      </c>
      <c r="T16" s="18">
        <f t="shared" si="8"/>
        <v>1439.6759999999999</v>
      </c>
      <c r="U16" s="18">
        <f t="shared" si="5"/>
        <v>3749.0039999999999</v>
      </c>
      <c r="V16" s="18">
        <f t="shared" si="6"/>
        <v>22920.324000000001</v>
      </c>
      <c r="W16" s="27">
        <v>200010302005414</v>
      </c>
    </row>
    <row r="17" spans="2:23" ht="24" x14ac:dyDescent="0.25">
      <c r="B17" s="13">
        <v>8</v>
      </c>
      <c r="C17" s="15" t="s">
        <v>55</v>
      </c>
      <c r="D17" s="15" t="s">
        <v>154</v>
      </c>
      <c r="E17" s="15" t="s">
        <v>155</v>
      </c>
      <c r="F17" s="15" t="s">
        <v>338</v>
      </c>
      <c r="G17" s="15" t="s">
        <v>339</v>
      </c>
      <c r="H17" s="16" t="s">
        <v>28</v>
      </c>
      <c r="I17" s="16" t="s">
        <v>385</v>
      </c>
      <c r="J17" s="37">
        <v>41122</v>
      </c>
      <c r="K17" s="14"/>
      <c r="L17" s="17">
        <v>18150</v>
      </c>
      <c r="M17" s="18">
        <f t="shared" si="0"/>
        <v>520.90499999999997</v>
      </c>
      <c r="N17" s="18">
        <f t="shared" si="1"/>
        <v>1288.6499999999999</v>
      </c>
      <c r="O17" s="19">
        <f t="shared" si="7"/>
        <v>217.8</v>
      </c>
      <c r="P17" s="18">
        <f t="shared" si="2"/>
        <v>551.76</v>
      </c>
      <c r="Q17" s="18">
        <f t="shared" si="3"/>
        <v>1286.835</v>
      </c>
      <c r="R17" s="18"/>
      <c r="S17" s="18">
        <f t="shared" si="4"/>
        <v>3865.95</v>
      </c>
      <c r="T17" s="18">
        <f t="shared" si="8"/>
        <v>1072.665</v>
      </c>
      <c r="U17" s="18">
        <f t="shared" si="5"/>
        <v>2793.2849999999999</v>
      </c>
      <c r="V17" s="18">
        <f t="shared" si="6"/>
        <v>17077.334999999999</v>
      </c>
      <c r="W17" s="27">
        <v>200010302006808</v>
      </c>
    </row>
    <row r="18" spans="2:23" ht="24" x14ac:dyDescent="0.25">
      <c r="B18" s="13">
        <v>9</v>
      </c>
      <c r="C18" s="15" t="s">
        <v>56</v>
      </c>
      <c r="D18" s="15" t="s">
        <v>156</v>
      </c>
      <c r="E18" s="15" t="s">
        <v>157</v>
      </c>
      <c r="F18" s="15" t="s">
        <v>340</v>
      </c>
      <c r="G18" s="15" t="s">
        <v>340</v>
      </c>
      <c r="H18" s="16" t="s">
        <v>28</v>
      </c>
      <c r="I18" s="16" t="s">
        <v>386</v>
      </c>
      <c r="J18" s="37">
        <v>40191</v>
      </c>
      <c r="K18" s="22"/>
      <c r="L18" s="17">
        <v>10000</v>
      </c>
      <c r="M18" s="18">
        <f t="shared" si="0"/>
        <v>287</v>
      </c>
      <c r="N18" s="18">
        <f t="shared" si="1"/>
        <v>709.99999999999989</v>
      </c>
      <c r="O18" s="19">
        <f t="shared" si="7"/>
        <v>120</v>
      </c>
      <c r="P18" s="18">
        <f t="shared" si="2"/>
        <v>304</v>
      </c>
      <c r="Q18" s="18">
        <f t="shared" si="3"/>
        <v>709</v>
      </c>
      <c r="R18" s="18"/>
      <c r="S18" s="18">
        <f t="shared" si="4"/>
        <v>2130</v>
      </c>
      <c r="T18" s="18">
        <f t="shared" si="8"/>
        <v>591</v>
      </c>
      <c r="U18" s="18">
        <f t="shared" si="5"/>
        <v>1539</v>
      </c>
      <c r="V18" s="18">
        <f t="shared" si="6"/>
        <v>9409</v>
      </c>
      <c r="W18" s="27">
        <v>200010302005197</v>
      </c>
    </row>
    <row r="19" spans="2:23" ht="24" x14ac:dyDescent="0.25">
      <c r="B19" s="13">
        <v>10</v>
      </c>
      <c r="C19" s="15" t="s">
        <v>57</v>
      </c>
      <c r="D19" s="15" t="s">
        <v>158</v>
      </c>
      <c r="E19" s="15" t="s">
        <v>159</v>
      </c>
      <c r="F19" s="15" t="s">
        <v>340</v>
      </c>
      <c r="G19" s="15" t="s">
        <v>340</v>
      </c>
      <c r="H19" s="16" t="s">
        <v>28</v>
      </c>
      <c r="I19" s="16" t="s">
        <v>386</v>
      </c>
      <c r="J19" s="37">
        <v>41540</v>
      </c>
      <c r="K19" s="14"/>
      <c r="L19" s="17">
        <v>10000</v>
      </c>
      <c r="M19" s="18">
        <f t="shared" si="0"/>
        <v>287</v>
      </c>
      <c r="N19" s="18">
        <f t="shared" si="1"/>
        <v>709.99999999999989</v>
      </c>
      <c r="O19" s="19">
        <f t="shared" si="7"/>
        <v>120</v>
      </c>
      <c r="P19" s="18">
        <f t="shared" si="2"/>
        <v>304</v>
      </c>
      <c r="Q19" s="18">
        <f t="shared" si="3"/>
        <v>709</v>
      </c>
      <c r="R19" s="18"/>
      <c r="S19" s="18">
        <f t="shared" si="4"/>
        <v>2130</v>
      </c>
      <c r="T19" s="18">
        <f t="shared" si="8"/>
        <v>591</v>
      </c>
      <c r="U19" s="18">
        <f t="shared" si="5"/>
        <v>1539</v>
      </c>
      <c r="V19" s="18">
        <f t="shared" si="6"/>
        <v>9409</v>
      </c>
      <c r="W19" s="27">
        <v>200010302005757</v>
      </c>
    </row>
    <row r="20" spans="2:23" ht="24" x14ac:dyDescent="0.25">
      <c r="B20" s="13">
        <v>11</v>
      </c>
      <c r="C20" s="15" t="s">
        <v>58</v>
      </c>
      <c r="D20" s="15" t="s">
        <v>160</v>
      </c>
      <c r="E20" s="15" t="s">
        <v>161</v>
      </c>
      <c r="F20" s="15" t="s">
        <v>341</v>
      </c>
      <c r="G20" s="15" t="s">
        <v>342</v>
      </c>
      <c r="H20" s="16" t="s">
        <v>28</v>
      </c>
      <c r="I20" s="16" t="s">
        <v>29</v>
      </c>
      <c r="J20" s="37">
        <v>39647</v>
      </c>
      <c r="K20" s="22"/>
      <c r="L20" s="17">
        <v>10000</v>
      </c>
      <c r="M20" s="18">
        <f t="shared" si="0"/>
        <v>287</v>
      </c>
      <c r="N20" s="18">
        <f t="shared" si="1"/>
        <v>709.99999999999989</v>
      </c>
      <c r="O20" s="19">
        <f t="shared" si="7"/>
        <v>120</v>
      </c>
      <c r="P20" s="18">
        <f t="shared" si="2"/>
        <v>304</v>
      </c>
      <c r="Q20" s="18">
        <f t="shared" si="3"/>
        <v>709</v>
      </c>
      <c r="R20" s="18"/>
      <c r="S20" s="18">
        <f t="shared" si="4"/>
        <v>2130</v>
      </c>
      <c r="T20" s="18">
        <f t="shared" si="8"/>
        <v>591</v>
      </c>
      <c r="U20" s="18">
        <f t="shared" si="5"/>
        <v>1539</v>
      </c>
      <c r="V20" s="18">
        <f t="shared" si="6"/>
        <v>9409</v>
      </c>
      <c r="W20" s="27">
        <v>200010302005760</v>
      </c>
    </row>
    <row r="21" spans="2:23" ht="24" x14ac:dyDescent="0.25">
      <c r="B21" s="13">
        <v>12</v>
      </c>
      <c r="C21" s="15" t="s">
        <v>59</v>
      </c>
      <c r="D21" s="15" t="s">
        <v>162</v>
      </c>
      <c r="E21" s="15" t="s">
        <v>163</v>
      </c>
      <c r="F21" s="15" t="s">
        <v>343</v>
      </c>
      <c r="G21" s="15" t="s">
        <v>344</v>
      </c>
      <c r="H21" s="16" t="s">
        <v>28</v>
      </c>
      <c r="I21" s="16" t="s">
        <v>29</v>
      </c>
      <c r="J21" s="37">
        <v>40976</v>
      </c>
      <c r="K21" s="14"/>
      <c r="L21" s="17">
        <v>15730</v>
      </c>
      <c r="M21" s="18">
        <f t="shared" si="0"/>
        <v>451.45100000000002</v>
      </c>
      <c r="N21" s="18">
        <f t="shared" si="1"/>
        <v>1116.83</v>
      </c>
      <c r="O21" s="19">
        <f t="shared" si="7"/>
        <v>188.76</v>
      </c>
      <c r="P21" s="18">
        <f t="shared" si="2"/>
        <v>478.19200000000001</v>
      </c>
      <c r="Q21" s="18">
        <f t="shared" si="3"/>
        <v>1115.2570000000001</v>
      </c>
      <c r="R21" s="18"/>
      <c r="S21" s="18">
        <f t="shared" si="4"/>
        <v>3350.4900000000002</v>
      </c>
      <c r="T21" s="18">
        <f t="shared" si="8"/>
        <v>929.64300000000003</v>
      </c>
      <c r="U21" s="18">
        <f t="shared" si="5"/>
        <v>2420.8469999999998</v>
      </c>
      <c r="V21" s="18">
        <f t="shared" si="6"/>
        <v>14800.357</v>
      </c>
      <c r="W21" s="27">
        <v>200010302004677</v>
      </c>
    </row>
    <row r="22" spans="2:23" ht="24" x14ac:dyDescent="0.25">
      <c r="B22" s="13">
        <v>13</v>
      </c>
      <c r="C22" s="15" t="s">
        <v>60</v>
      </c>
      <c r="D22" s="15" t="s">
        <v>164</v>
      </c>
      <c r="E22" s="15" t="s">
        <v>165</v>
      </c>
      <c r="F22" s="15" t="s">
        <v>340</v>
      </c>
      <c r="G22" s="15" t="s">
        <v>340</v>
      </c>
      <c r="H22" s="16" t="s">
        <v>28</v>
      </c>
      <c r="I22" s="16" t="s">
        <v>386</v>
      </c>
      <c r="J22" s="37">
        <v>39966</v>
      </c>
      <c r="K22" s="14"/>
      <c r="L22" s="17">
        <v>10000</v>
      </c>
      <c r="M22" s="18">
        <f t="shared" si="0"/>
        <v>287</v>
      </c>
      <c r="N22" s="18">
        <f t="shared" si="1"/>
        <v>709.99999999999989</v>
      </c>
      <c r="O22" s="19">
        <f t="shared" si="7"/>
        <v>120</v>
      </c>
      <c r="P22" s="18">
        <f t="shared" si="2"/>
        <v>304</v>
      </c>
      <c r="Q22" s="18">
        <f t="shared" si="3"/>
        <v>709</v>
      </c>
      <c r="R22" s="18"/>
      <c r="S22" s="18">
        <f t="shared" si="4"/>
        <v>2130</v>
      </c>
      <c r="T22" s="18">
        <f t="shared" si="8"/>
        <v>591</v>
      </c>
      <c r="U22" s="18">
        <f t="shared" si="5"/>
        <v>1539</v>
      </c>
      <c r="V22" s="18">
        <f t="shared" si="6"/>
        <v>9409</v>
      </c>
      <c r="W22" s="27">
        <v>200010302004952</v>
      </c>
    </row>
    <row r="23" spans="2:23" ht="24" x14ac:dyDescent="0.25">
      <c r="B23" s="13">
        <v>14</v>
      </c>
      <c r="C23" s="15" t="s">
        <v>61</v>
      </c>
      <c r="D23" s="15" t="s">
        <v>166</v>
      </c>
      <c r="E23" s="15" t="s">
        <v>167</v>
      </c>
      <c r="F23" s="15" t="s">
        <v>340</v>
      </c>
      <c r="G23" s="15" t="s">
        <v>340</v>
      </c>
      <c r="H23" s="16" t="s">
        <v>28</v>
      </c>
      <c r="I23" s="16" t="s">
        <v>386</v>
      </c>
      <c r="J23" s="37">
        <v>39932</v>
      </c>
      <c r="K23" s="23"/>
      <c r="L23" s="17">
        <v>10000</v>
      </c>
      <c r="M23" s="18">
        <f t="shared" si="0"/>
        <v>287</v>
      </c>
      <c r="N23" s="18">
        <f t="shared" si="1"/>
        <v>709.99999999999989</v>
      </c>
      <c r="O23" s="19">
        <f t="shared" si="7"/>
        <v>120</v>
      </c>
      <c r="P23" s="18">
        <f t="shared" si="2"/>
        <v>304</v>
      </c>
      <c r="Q23" s="18">
        <f t="shared" si="3"/>
        <v>709</v>
      </c>
      <c r="R23" s="18"/>
      <c r="S23" s="18">
        <f t="shared" si="4"/>
        <v>2130</v>
      </c>
      <c r="T23" s="18">
        <f t="shared" si="8"/>
        <v>591</v>
      </c>
      <c r="U23" s="18">
        <f t="shared" si="5"/>
        <v>1539</v>
      </c>
      <c r="V23" s="18">
        <f t="shared" si="6"/>
        <v>9409</v>
      </c>
      <c r="W23" s="27">
        <v>200010302005090</v>
      </c>
    </row>
    <row r="24" spans="2:23" ht="24" x14ac:dyDescent="0.25">
      <c r="B24" s="13">
        <v>15</v>
      </c>
      <c r="C24" s="15" t="s">
        <v>62</v>
      </c>
      <c r="D24" s="15" t="s">
        <v>168</v>
      </c>
      <c r="E24" s="15" t="s">
        <v>169</v>
      </c>
      <c r="F24" s="15" t="s">
        <v>345</v>
      </c>
      <c r="G24" s="15" t="s">
        <v>346</v>
      </c>
      <c r="H24" s="16" t="s">
        <v>28</v>
      </c>
      <c r="I24" s="16" t="s">
        <v>387</v>
      </c>
      <c r="J24" s="37">
        <v>40466</v>
      </c>
      <c r="K24" s="22"/>
      <c r="L24" s="17">
        <v>28875</v>
      </c>
      <c r="M24" s="18">
        <f t="shared" si="0"/>
        <v>828.71249999999998</v>
      </c>
      <c r="N24" s="18">
        <f t="shared" si="1"/>
        <v>2050.125</v>
      </c>
      <c r="O24" s="19">
        <f t="shared" si="7"/>
        <v>346.5</v>
      </c>
      <c r="P24" s="18">
        <f t="shared" si="2"/>
        <v>877.8</v>
      </c>
      <c r="Q24" s="18">
        <f t="shared" si="3"/>
        <v>2047.2375000000002</v>
      </c>
      <c r="R24" s="18"/>
      <c r="S24" s="18">
        <f t="shared" si="4"/>
        <v>6150.375</v>
      </c>
      <c r="T24" s="18">
        <f t="shared" si="8"/>
        <v>1706.5124999999998</v>
      </c>
      <c r="U24" s="18">
        <f t="shared" si="5"/>
        <v>4443.8625000000002</v>
      </c>
      <c r="V24" s="18">
        <f t="shared" si="6"/>
        <v>27168.487499999999</v>
      </c>
      <c r="W24" s="27">
        <v>200010302004842</v>
      </c>
    </row>
    <row r="25" spans="2:23" ht="24" x14ac:dyDescent="0.25">
      <c r="B25" s="13">
        <v>16</v>
      </c>
      <c r="C25" s="15" t="s">
        <v>63</v>
      </c>
      <c r="D25" s="15" t="s">
        <v>170</v>
      </c>
      <c r="E25" s="15" t="s">
        <v>171</v>
      </c>
      <c r="F25" s="15" t="s">
        <v>340</v>
      </c>
      <c r="G25" s="15" t="s">
        <v>347</v>
      </c>
      <c r="H25" s="16" t="s">
        <v>28</v>
      </c>
      <c r="I25" s="16" t="s">
        <v>386</v>
      </c>
      <c r="J25" s="37">
        <v>40513</v>
      </c>
      <c r="K25" s="14"/>
      <c r="L25" s="17">
        <v>12100</v>
      </c>
      <c r="M25" s="18">
        <f t="shared" si="0"/>
        <v>347.27</v>
      </c>
      <c r="N25" s="18">
        <f t="shared" si="1"/>
        <v>859.09999999999991</v>
      </c>
      <c r="O25" s="19">
        <f t="shared" si="7"/>
        <v>145.20000000000002</v>
      </c>
      <c r="P25" s="18">
        <f t="shared" si="2"/>
        <v>367.84</v>
      </c>
      <c r="Q25" s="18">
        <f t="shared" si="3"/>
        <v>857.8900000000001</v>
      </c>
      <c r="R25" s="18"/>
      <c r="S25" s="18">
        <f t="shared" si="4"/>
        <v>2577.3000000000002</v>
      </c>
      <c r="T25" s="18">
        <f t="shared" si="8"/>
        <v>715.1099999999999</v>
      </c>
      <c r="U25" s="18">
        <f t="shared" si="5"/>
        <v>1862.19</v>
      </c>
      <c r="V25" s="18">
        <f t="shared" si="6"/>
        <v>11384.89</v>
      </c>
      <c r="W25" s="27">
        <v>200010302005854</v>
      </c>
    </row>
    <row r="26" spans="2:23" ht="24" x14ac:dyDescent="0.25">
      <c r="B26" s="13">
        <v>17</v>
      </c>
      <c r="C26" s="15" t="s">
        <v>64</v>
      </c>
      <c r="D26" s="15" t="s">
        <v>172</v>
      </c>
      <c r="E26" s="15" t="s">
        <v>173</v>
      </c>
      <c r="F26" s="15" t="s">
        <v>348</v>
      </c>
      <c r="G26" s="15" t="s">
        <v>349</v>
      </c>
      <c r="H26" s="16" t="s">
        <v>28</v>
      </c>
      <c r="I26" s="16" t="s">
        <v>386</v>
      </c>
      <c r="J26" s="37">
        <v>40767</v>
      </c>
      <c r="K26" s="14"/>
      <c r="L26" s="17">
        <v>10000</v>
      </c>
      <c r="M26" s="18">
        <f t="shared" si="0"/>
        <v>287</v>
      </c>
      <c r="N26" s="18">
        <f t="shared" si="1"/>
        <v>709.99999999999989</v>
      </c>
      <c r="O26" s="19">
        <f t="shared" si="7"/>
        <v>120</v>
      </c>
      <c r="P26" s="18">
        <f t="shared" si="2"/>
        <v>304</v>
      </c>
      <c r="Q26" s="18">
        <f t="shared" si="3"/>
        <v>709</v>
      </c>
      <c r="R26" s="18"/>
      <c r="S26" s="18">
        <f t="shared" si="4"/>
        <v>2130</v>
      </c>
      <c r="T26" s="18">
        <f t="shared" si="8"/>
        <v>591</v>
      </c>
      <c r="U26" s="18">
        <f t="shared" si="5"/>
        <v>1539</v>
      </c>
      <c r="V26" s="18">
        <f t="shared" si="6"/>
        <v>9409</v>
      </c>
      <c r="W26" s="27">
        <v>200010302005087</v>
      </c>
    </row>
    <row r="27" spans="2:23" ht="24" x14ac:dyDescent="0.25">
      <c r="B27" s="13">
        <v>18</v>
      </c>
      <c r="C27" s="15" t="s">
        <v>65</v>
      </c>
      <c r="D27" s="15" t="s">
        <v>174</v>
      </c>
      <c r="E27" s="15" t="s">
        <v>175</v>
      </c>
      <c r="F27" s="15" t="s">
        <v>350</v>
      </c>
      <c r="G27" s="15" t="s">
        <v>335</v>
      </c>
      <c r="H27" s="16" t="s">
        <v>28</v>
      </c>
      <c r="I27" s="16" t="s">
        <v>385</v>
      </c>
      <c r="J27" s="37">
        <v>40770</v>
      </c>
      <c r="K27" s="14"/>
      <c r="L27" s="17">
        <v>12100</v>
      </c>
      <c r="M27" s="18">
        <f t="shared" si="0"/>
        <v>347.27</v>
      </c>
      <c r="N27" s="18">
        <f t="shared" si="1"/>
        <v>859.09999999999991</v>
      </c>
      <c r="O27" s="19">
        <f t="shared" si="7"/>
        <v>145.20000000000002</v>
      </c>
      <c r="P27" s="18">
        <f t="shared" si="2"/>
        <v>367.84</v>
      </c>
      <c r="Q27" s="18">
        <f t="shared" si="3"/>
        <v>857.8900000000001</v>
      </c>
      <c r="R27" s="18"/>
      <c r="S27" s="18">
        <f t="shared" si="4"/>
        <v>2577.3000000000002</v>
      </c>
      <c r="T27" s="18">
        <f t="shared" si="8"/>
        <v>715.1099999999999</v>
      </c>
      <c r="U27" s="18">
        <f t="shared" si="5"/>
        <v>1862.19</v>
      </c>
      <c r="V27" s="18">
        <f t="shared" si="6"/>
        <v>11384.89</v>
      </c>
      <c r="W27" s="27">
        <v>200010302005469</v>
      </c>
    </row>
    <row r="28" spans="2:23" ht="24" x14ac:dyDescent="0.25">
      <c r="B28" s="13">
        <v>19</v>
      </c>
      <c r="C28" s="15" t="s">
        <v>66</v>
      </c>
      <c r="D28" s="15" t="s">
        <v>176</v>
      </c>
      <c r="E28" s="15" t="s">
        <v>177</v>
      </c>
      <c r="F28" s="15" t="s">
        <v>351</v>
      </c>
      <c r="G28" s="15" t="s">
        <v>443</v>
      </c>
      <c r="H28" s="16" t="s">
        <v>28</v>
      </c>
      <c r="I28" s="16" t="s">
        <v>29</v>
      </c>
      <c r="J28" s="37">
        <v>41052</v>
      </c>
      <c r="K28" s="14"/>
      <c r="L28" s="17">
        <v>20730</v>
      </c>
      <c r="M28" s="18">
        <f t="shared" si="0"/>
        <v>594.95100000000002</v>
      </c>
      <c r="N28" s="18">
        <f t="shared" si="1"/>
        <v>1471.83</v>
      </c>
      <c r="O28" s="19">
        <f t="shared" si="7"/>
        <v>248.76000000000002</v>
      </c>
      <c r="P28" s="18">
        <f t="shared" si="2"/>
        <v>630.19200000000001</v>
      </c>
      <c r="Q28" s="18">
        <f t="shared" si="3"/>
        <v>1469.7570000000001</v>
      </c>
      <c r="R28" s="18"/>
      <c r="S28" s="18">
        <f t="shared" si="4"/>
        <v>4415.49</v>
      </c>
      <c r="T28" s="18">
        <f t="shared" si="8"/>
        <v>1225.143</v>
      </c>
      <c r="U28" s="18">
        <f t="shared" si="5"/>
        <v>3190.3469999999998</v>
      </c>
      <c r="V28" s="18">
        <f t="shared" si="6"/>
        <v>19504.857</v>
      </c>
      <c r="W28" s="27">
        <v>200010302005715</v>
      </c>
    </row>
    <row r="29" spans="2:23" ht="24" x14ac:dyDescent="0.25">
      <c r="B29" s="13">
        <v>20</v>
      </c>
      <c r="C29" s="15" t="s">
        <v>67</v>
      </c>
      <c r="D29" s="15" t="s">
        <v>178</v>
      </c>
      <c r="E29" s="15" t="s">
        <v>179</v>
      </c>
      <c r="F29" s="15" t="s">
        <v>352</v>
      </c>
      <c r="G29" s="15" t="s">
        <v>353</v>
      </c>
      <c r="H29" s="16" t="s">
        <v>28</v>
      </c>
      <c r="I29" s="16" t="s">
        <v>385</v>
      </c>
      <c r="J29" s="37">
        <v>41183</v>
      </c>
      <c r="K29" s="14"/>
      <c r="L29" s="17">
        <v>18150</v>
      </c>
      <c r="M29" s="18">
        <f t="shared" si="0"/>
        <v>520.90499999999997</v>
      </c>
      <c r="N29" s="18">
        <f t="shared" si="1"/>
        <v>1288.6499999999999</v>
      </c>
      <c r="O29" s="19">
        <f t="shared" si="7"/>
        <v>217.8</v>
      </c>
      <c r="P29" s="18">
        <f t="shared" si="2"/>
        <v>551.76</v>
      </c>
      <c r="Q29" s="18">
        <f t="shared" si="3"/>
        <v>1286.835</v>
      </c>
      <c r="R29" s="18"/>
      <c r="S29" s="18">
        <f t="shared" si="4"/>
        <v>3865.95</v>
      </c>
      <c r="T29" s="18">
        <f t="shared" si="8"/>
        <v>1072.665</v>
      </c>
      <c r="U29" s="18">
        <f t="shared" si="5"/>
        <v>2793.2849999999999</v>
      </c>
      <c r="V29" s="18">
        <f t="shared" si="6"/>
        <v>17077.334999999999</v>
      </c>
      <c r="W29" s="27">
        <v>200010302004567</v>
      </c>
    </row>
    <row r="30" spans="2:23" ht="24" x14ac:dyDescent="0.25">
      <c r="B30" s="13">
        <v>21</v>
      </c>
      <c r="C30" s="15" t="s">
        <v>68</v>
      </c>
      <c r="D30" s="15" t="s">
        <v>180</v>
      </c>
      <c r="E30" s="15" t="s">
        <v>181</v>
      </c>
      <c r="F30" s="15" t="s">
        <v>340</v>
      </c>
      <c r="G30" s="15" t="s">
        <v>340</v>
      </c>
      <c r="H30" s="16" t="s">
        <v>28</v>
      </c>
      <c r="I30" s="16" t="s">
        <v>386</v>
      </c>
      <c r="J30" s="37">
        <v>41262</v>
      </c>
      <c r="K30" s="14"/>
      <c r="L30" s="17">
        <v>13000</v>
      </c>
      <c r="M30" s="18">
        <f t="shared" si="0"/>
        <v>373.1</v>
      </c>
      <c r="N30" s="18">
        <f t="shared" si="1"/>
        <v>922.99999999999989</v>
      </c>
      <c r="O30" s="19">
        <f t="shared" si="7"/>
        <v>156</v>
      </c>
      <c r="P30" s="18">
        <f t="shared" si="2"/>
        <v>395.2</v>
      </c>
      <c r="Q30" s="18">
        <f t="shared" si="3"/>
        <v>921.7</v>
      </c>
      <c r="R30" s="18"/>
      <c r="S30" s="18">
        <f t="shared" si="4"/>
        <v>2769</v>
      </c>
      <c r="T30" s="18">
        <f t="shared" si="8"/>
        <v>768.3</v>
      </c>
      <c r="U30" s="18">
        <f t="shared" si="5"/>
        <v>2000.7</v>
      </c>
      <c r="V30" s="18">
        <f t="shared" si="6"/>
        <v>12231.7</v>
      </c>
      <c r="W30" s="27">
        <v>200010302005582</v>
      </c>
    </row>
    <row r="31" spans="2:23" ht="24" x14ac:dyDescent="0.25">
      <c r="B31" s="13">
        <v>22</v>
      </c>
      <c r="C31" s="15" t="s">
        <v>69</v>
      </c>
      <c r="D31" s="15" t="s">
        <v>182</v>
      </c>
      <c r="E31" s="15" t="s">
        <v>183</v>
      </c>
      <c r="F31" s="15" t="s">
        <v>334</v>
      </c>
      <c r="G31" s="15" t="s">
        <v>354</v>
      </c>
      <c r="H31" s="16" t="s">
        <v>28</v>
      </c>
      <c r="I31" s="16" t="s">
        <v>386</v>
      </c>
      <c r="J31" s="37">
        <v>42013</v>
      </c>
      <c r="K31" s="14"/>
      <c r="L31" s="17">
        <v>12100</v>
      </c>
      <c r="M31" s="18">
        <f t="shared" si="0"/>
        <v>347.27</v>
      </c>
      <c r="N31" s="18">
        <f t="shared" si="1"/>
        <v>859.09999999999991</v>
      </c>
      <c r="O31" s="19">
        <f t="shared" si="7"/>
        <v>145.20000000000002</v>
      </c>
      <c r="P31" s="18">
        <f t="shared" si="2"/>
        <v>367.84</v>
      </c>
      <c r="Q31" s="18">
        <f t="shared" si="3"/>
        <v>857.8900000000001</v>
      </c>
      <c r="R31" s="18"/>
      <c r="S31" s="18">
        <f t="shared" si="4"/>
        <v>2577.3000000000002</v>
      </c>
      <c r="T31" s="18">
        <f t="shared" si="8"/>
        <v>715.1099999999999</v>
      </c>
      <c r="U31" s="18">
        <f t="shared" si="5"/>
        <v>1862.19</v>
      </c>
      <c r="V31" s="18">
        <f t="shared" si="6"/>
        <v>11384.89</v>
      </c>
      <c r="W31" s="27">
        <v>200010302005317</v>
      </c>
    </row>
    <row r="32" spans="2:23" ht="24" x14ac:dyDescent="0.25">
      <c r="B32" s="13">
        <v>23</v>
      </c>
      <c r="C32" s="15" t="s">
        <v>70</v>
      </c>
      <c r="D32" s="15" t="s">
        <v>184</v>
      </c>
      <c r="E32" s="15" t="s">
        <v>185</v>
      </c>
      <c r="F32" s="15" t="s">
        <v>326</v>
      </c>
      <c r="G32" s="15" t="s">
        <v>327</v>
      </c>
      <c r="H32" s="16" t="s">
        <v>28</v>
      </c>
      <c r="I32" s="16" t="s">
        <v>385</v>
      </c>
      <c r="J32" s="37">
        <v>42013</v>
      </c>
      <c r="K32" s="14"/>
      <c r="L32" s="17">
        <v>12100</v>
      </c>
      <c r="M32" s="18">
        <f t="shared" si="0"/>
        <v>347.27</v>
      </c>
      <c r="N32" s="18">
        <f t="shared" si="1"/>
        <v>859.09999999999991</v>
      </c>
      <c r="O32" s="19">
        <f t="shared" si="7"/>
        <v>145.20000000000002</v>
      </c>
      <c r="P32" s="18">
        <f t="shared" si="2"/>
        <v>367.84</v>
      </c>
      <c r="Q32" s="18">
        <f t="shared" si="3"/>
        <v>857.8900000000001</v>
      </c>
      <c r="R32" s="18"/>
      <c r="S32" s="18">
        <f t="shared" si="4"/>
        <v>2577.3000000000002</v>
      </c>
      <c r="T32" s="18">
        <f t="shared" si="8"/>
        <v>715.1099999999999</v>
      </c>
      <c r="U32" s="18">
        <f t="shared" si="5"/>
        <v>1862.19</v>
      </c>
      <c r="V32" s="18">
        <f t="shared" si="6"/>
        <v>11384.89</v>
      </c>
      <c r="W32" s="27">
        <v>200010302008165</v>
      </c>
    </row>
    <row r="33" spans="2:23" ht="24" x14ac:dyDescent="0.25">
      <c r="B33" s="13">
        <v>24</v>
      </c>
      <c r="C33" s="15" t="s">
        <v>71</v>
      </c>
      <c r="D33" s="15" t="s">
        <v>186</v>
      </c>
      <c r="E33" s="15" t="s">
        <v>187</v>
      </c>
      <c r="F33" s="15" t="s">
        <v>326</v>
      </c>
      <c r="G33" s="15" t="s">
        <v>327</v>
      </c>
      <c r="H33" s="16" t="s">
        <v>28</v>
      </c>
      <c r="I33" s="16" t="s">
        <v>385</v>
      </c>
      <c r="J33" s="37">
        <v>41241</v>
      </c>
      <c r="K33" s="14"/>
      <c r="L33" s="17">
        <v>23100</v>
      </c>
      <c r="M33" s="18">
        <f t="shared" si="0"/>
        <v>662.97</v>
      </c>
      <c r="N33" s="18">
        <f t="shared" si="1"/>
        <v>1640.1</v>
      </c>
      <c r="O33" s="19">
        <f t="shared" si="7"/>
        <v>277.2</v>
      </c>
      <c r="P33" s="18">
        <f t="shared" si="2"/>
        <v>702.24</v>
      </c>
      <c r="Q33" s="18">
        <f t="shared" si="3"/>
        <v>1637.7900000000002</v>
      </c>
      <c r="R33" s="18"/>
      <c r="S33" s="18">
        <f t="shared" si="4"/>
        <v>4920.2999999999993</v>
      </c>
      <c r="T33" s="18">
        <f t="shared" si="8"/>
        <v>1365.21</v>
      </c>
      <c r="U33" s="18">
        <f t="shared" si="5"/>
        <v>3555.09</v>
      </c>
      <c r="V33" s="18">
        <f t="shared" si="6"/>
        <v>21734.79</v>
      </c>
      <c r="W33" s="27">
        <v>200010302005634</v>
      </c>
    </row>
    <row r="34" spans="2:23" ht="24" x14ac:dyDescent="0.25">
      <c r="B34" s="13">
        <v>25</v>
      </c>
      <c r="C34" s="15" t="s">
        <v>72</v>
      </c>
      <c r="D34" s="15" t="s">
        <v>188</v>
      </c>
      <c r="E34" s="15" t="s">
        <v>189</v>
      </c>
      <c r="F34" s="15" t="s">
        <v>444</v>
      </c>
      <c r="G34" s="15" t="s">
        <v>445</v>
      </c>
      <c r="H34" s="16" t="s">
        <v>28</v>
      </c>
      <c r="I34" s="16" t="s">
        <v>385</v>
      </c>
      <c r="J34" s="37">
        <v>41233</v>
      </c>
      <c r="K34" s="14"/>
      <c r="L34" s="17">
        <v>10000</v>
      </c>
      <c r="M34" s="18">
        <f t="shared" si="0"/>
        <v>287</v>
      </c>
      <c r="N34" s="18">
        <f t="shared" si="1"/>
        <v>709.99999999999989</v>
      </c>
      <c r="O34" s="19">
        <f t="shared" si="7"/>
        <v>120</v>
      </c>
      <c r="P34" s="18">
        <f t="shared" si="2"/>
        <v>304</v>
      </c>
      <c r="Q34" s="18">
        <f t="shared" si="3"/>
        <v>709</v>
      </c>
      <c r="R34" s="18"/>
      <c r="S34" s="18">
        <f t="shared" si="4"/>
        <v>2130</v>
      </c>
      <c r="T34" s="18">
        <f t="shared" si="8"/>
        <v>591</v>
      </c>
      <c r="U34" s="18">
        <f t="shared" si="5"/>
        <v>1539</v>
      </c>
      <c r="V34" s="18">
        <f t="shared" si="6"/>
        <v>9409</v>
      </c>
      <c r="W34" s="27">
        <v>200010302004651</v>
      </c>
    </row>
    <row r="35" spans="2:23" ht="24" x14ac:dyDescent="0.25">
      <c r="B35" s="13">
        <v>26</v>
      </c>
      <c r="C35" s="15" t="s">
        <v>73</v>
      </c>
      <c r="D35" s="15" t="s">
        <v>190</v>
      </c>
      <c r="E35" s="15" t="s">
        <v>191</v>
      </c>
      <c r="F35" s="15" t="s">
        <v>446</v>
      </c>
      <c r="G35" s="15" t="s">
        <v>327</v>
      </c>
      <c r="H35" s="16" t="s">
        <v>28</v>
      </c>
      <c r="I35" s="16" t="s">
        <v>385</v>
      </c>
      <c r="J35" s="37">
        <v>41244</v>
      </c>
      <c r="K35" s="14"/>
      <c r="L35" s="17">
        <v>10000</v>
      </c>
      <c r="M35" s="18">
        <f t="shared" si="0"/>
        <v>287</v>
      </c>
      <c r="N35" s="18">
        <f t="shared" si="1"/>
        <v>709.99999999999989</v>
      </c>
      <c r="O35" s="19">
        <f t="shared" si="7"/>
        <v>120</v>
      </c>
      <c r="P35" s="18">
        <f t="shared" si="2"/>
        <v>304</v>
      </c>
      <c r="Q35" s="18">
        <f t="shared" si="3"/>
        <v>709</v>
      </c>
      <c r="R35" s="18"/>
      <c r="S35" s="18">
        <f t="shared" si="4"/>
        <v>2130</v>
      </c>
      <c r="T35" s="18">
        <f t="shared" si="8"/>
        <v>591</v>
      </c>
      <c r="U35" s="18">
        <f t="shared" si="5"/>
        <v>1539</v>
      </c>
      <c r="V35" s="18">
        <f t="shared" si="6"/>
        <v>9409</v>
      </c>
      <c r="W35" s="27">
        <v>200010302005171</v>
      </c>
    </row>
    <row r="36" spans="2:23" ht="24" x14ac:dyDescent="0.25">
      <c r="B36" s="13">
        <v>27</v>
      </c>
      <c r="C36" s="15" t="s">
        <v>74</v>
      </c>
      <c r="D36" s="15" t="s">
        <v>192</v>
      </c>
      <c r="E36" s="15" t="s">
        <v>193</v>
      </c>
      <c r="F36" s="15" t="s">
        <v>355</v>
      </c>
      <c r="G36" s="15" t="s">
        <v>339</v>
      </c>
      <c r="H36" s="16" t="s">
        <v>28</v>
      </c>
      <c r="I36" s="16" t="s">
        <v>385</v>
      </c>
      <c r="J36" s="37">
        <v>41244</v>
      </c>
      <c r="K36" s="14"/>
      <c r="L36" s="17">
        <v>14520</v>
      </c>
      <c r="M36" s="18">
        <f t="shared" si="0"/>
        <v>416.72399999999999</v>
      </c>
      <c r="N36" s="18">
        <f t="shared" si="1"/>
        <v>1030.9199999999998</v>
      </c>
      <c r="O36" s="19">
        <f t="shared" si="7"/>
        <v>174.24</v>
      </c>
      <c r="P36" s="18">
        <f t="shared" si="2"/>
        <v>441.40800000000002</v>
      </c>
      <c r="Q36" s="18">
        <f t="shared" si="3"/>
        <v>1029.4680000000001</v>
      </c>
      <c r="R36" s="18"/>
      <c r="S36" s="18">
        <f t="shared" si="4"/>
        <v>3092.76</v>
      </c>
      <c r="T36" s="18">
        <f t="shared" si="8"/>
        <v>858.13200000000006</v>
      </c>
      <c r="U36" s="18">
        <f t="shared" si="5"/>
        <v>2234.6279999999997</v>
      </c>
      <c r="V36" s="18">
        <f t="shared" si="6"/>
        <v>13661.868</v>
      </c>
      <c r="W36" s="27">
        <v>200010302008152</v>
      </c>
    </row>
    <row r="37" spans="2:23" ht="24" x14ac:dyDescent="0.25">
      <c r="B37" s="13">
        <v>28</v>
      </c>
      <c r="C37" s="15" t="s">
        <v>75</v>
      </c>
      <c r="D37" s="15" t="s">
        <v>194</v>
      </c>
      <c r="E37" s="15" t="s">
        <v>195</v>
      </c>
      <c r="F37" s="15" t="s">
        <v>348</v>
      </c>
      <c r="G37" s="15" t="s">
        <v>349</v>
      </c>
      <c r="H37" s="16" t="s">
        <v>28</v>
      </c>
      <c r="I37" s="16" t="s">
        <v>386</v>
      </c>
      <c r="J37" s="37">
        <v>41415</v>
      </c>
      <c r="K37" s="14"/>
      <c r="L37" s="17">
        <v>10000</v>
      </c>
      <c r="M37" s="18">
        <f t="shared" si="0"/>
        <v>287</v>
      </c>
      <c r="N37" s="18">
        <f t="shared" si="1"/>
        <v>709.99999999999989</v>
      </c>
      <c r="O37" s="19">
        <f t="shared" si="7"/>
        <v>120</v>
      </c>
      <c r="P37" s="18">
        <f t="shared" si="2"/>
        <v>304</v>
      </c>
      <c r="Q37" s="18">
        <f t="shared" si="3"/>
        <v>709</v>
      </c>
      <c r="R37" s="18">
        <v>65</v>
      </c>
      <c r="S37" s="18">
        <f t="shared" si="4"/>
        <v>2195</v>
      </c>
      <c r="T37" s="18">
        <f t="shared" si="8"/>
        <v>656</v>
      </c>
      <c r="U37" s="18">
        <f t="shared" si="5"/>
        <v>1539</v>
      </c>
      <c r="V37" s="18">
        <f t="shared" si="6"/>
        <v>9344</v>
      </c>
      <c r="W37" s="27">
        <v>200010302005126</v>
      </c>
    </row>
    <row r="38" spans="2:23" ht="24" x14ac:dyDescent="0.25">
      <c r="B38" s="13">
        <v>29</v>
      </c>
      <c r="C38" s="15" t="s">
        <v>76</v>
      </c>
      <c r="D38" s="15" t="s">
        <v>196</v>
      </c>
      <c r="E38" s="15" t="s">
        <v>197</v>
      </c>
      <c r="F38" s="15" t="s">
        <v>340</v>
      </c>
      <c r="G38" s="15" t="s">
        <v>356</v>
      </c>
      <c r="H38" s="16" t="s">
        <v>28</v>
      </c>
      <c r="I38" s="16" t="s">
        <v>386</v>
      </c>
      <c r="J38" s="37">
        <v>41852</v>
      </c>
      <c r="K38" s="14"/>
      <c r="L38" s="17">
        <v>10000</v>
      </c>
      <c r="M38" s="18">
        <f t="shared" si="0"/>
        <v>287</v>
      </c>
      <c r="N38" s="18">
        <f t="shared" si="1"/>
        <v>709.99999999999989</v>
      </c>
      <c r="O38" s="19">
        <f t="shared" si="7"/>
        <v>120</v>
      </c>
      <c r="P38" s="18">
        <f t="shared" si="2"/>
        <v>304</v>
      </c>
      <c r="Q38" s="18">
        <f t="shared" si="3"/>
        <v>709</v>
      </c>
      <c r="R38" s="18"/>
      <c r="S38" s="18">
        <f t="shared" si="4"/>
        <v>2130</v>
      </c>
      <c r="T38" s="18">
        <f t="shared" si="8"/>
        <v>591</v>
      </c>
      <c r="U38" s="18">
        <f t="shared" si="5"/>
        <v>1539</v>
      </c>
      <c r="V38" s="18">
        <f t="shared" si="6"/>
        <v>9409</v>
      </c>
      <c r="W38" s="27">
        <v>200010302004693</v>
      </c>
    </row>
    <row r="39" spans="2:23" ht="24" x14ac:dyDescent="0.25">
      <c r="B39" s="13">
        <v>30</v>
      </c>
      <c r="C39" s="15" t="s">
        <v>77</v>
      </c>
      <c r="D39" s="15" t="s">
        <v>198</v>
      </c>
      <c r="E39" s="15" t="s">
        <v>199</v>
      </c>
      <c r="F39" s="15" t="s">
        <v>352</v>
      </c>
      <c r="G39" s="15" t="s">
        <v>353</v>
      </c>
      <c r="H39" s="16" t="s">
        <v>28</v>
      </c>
      <c r="I39" s="16" t="s">
        <v>385</v>
      </c>
      <c r="J39" s="37">
        <v>41783</v>
      </c>
      <c r="K39" s="14"/>
      <c r="L39" s="17">
        <v>16500</v>
      </c>
      <c r="M39" s="18">
        <f t="shared" si="0"/>
        <v>473.55</v>
      </c>
      <c r="N39" s="18">
        <f t="shared" si="1"/>
        <v>1171.5</v>
      </c>
      <c r="O39" s="19">
        <f t="shared" si="7"/>
        <v>198</v>
      </c>
      <c r="P39" s="18">
        <f t="shared" si="2"/>
        <v>501.6</v>
      </c>
      <c r="Q39" s="18">
        <f t="shared" si="3"/>
        <v>1169.8500000000001</v>
      </c>
      <c r="R39" s="18"/>
      <c r="S39" s="18">
        <f t="shared" si="4"/>
        <v>3514.5</v>
      </c>
      <c r="T39" s="18">
        <f t="shared" si="8"/>
        <v>975.15000000000009</v>
      </c>
      <c r="U39" s="18">
        <f t="shared" si="5"/>
        <v>2539.3500000000004</v>
      </c>
      <c r="V39" s="18">
        <f t="shared" si="6"/>
        <v>15524.85</v>
      </c>
      <c r="W39" s="27">
        <v>200010302005184</v>
      </c>
    </row>
    <row r="40" spans="2:23" ht="24" x14ac:dyDescent="0.25">
      <c r="B40" s="13">
        <v>31</v>
      </c>
      <c r="C40" s="15" t="s">
        <v>78</v>
      </c>
      <c r="D40" s="15" t="s">
        <v>200</v>
      </c>
      <c r="E40" s="15" t="s">
        <v>201</v>
      </c>
      <c r="F40" s="15" t="s">
        <v>340</v>
      </c>
      <c r="G40" s="15" t="s">
        <v>340</v>
      </c>
      <c r="H40" s="16" t="s">
        <v>28</v>
      </c>
      <c r="I40" s="16" t="s">
        <v>386</v>
      </c>
      <c r="J40" s="37">
        <v>41791</v>
      </c>
      <c r="K40" s="14"/>
      <c r="L40" s="17">
        <v>10000</v>
      </c>
      <c r="M40" s="18">
        <f t="shared" si="0"/>
        <v>287</v>
      </c>
      <c r="N40" s="18">
        <f t="shared" si="1"/>
        <v>709.99999999999989</v>
      </c>
      <c r="O40" s="19">
        <f t="shared" si="7"/>
        <v>120</v>
      </c>
      <c r="P40" s="18">
        <f t="shared" si="2"/>
        <v>304</v>
      </c>
      <c r="Q40" s="18">
        <f t="shared" si="3"/>
        <v>709</v>
      </c>
      <c r="R40" s="18"/>
      <c r="S40" s="18">
        <f t="shared" si="4"/>
        <v>2130</v>
      </c>
      <c r="T40" s="18">
        <f t="shared" si="8"/>
        <v>591</v>
      </c>
      <c r="U40" s="18">
        <f t="shared" si="5"/>
        <v>1539</v>
      </c>
      <c r="V40" s="18">
        <f t="shared" si="6"/>
        <v>9409</v>
      </c>
      <c r="W40" s="27">
        <v>200010302004790</v>
      </c>
    </row>
    <row r="41" spans="2:23" ht="24" x14ac:dyDescent="0.25">
      <c r="B41" s="13">
        <v>32</v>
      </c>
      <c r="C41" s="15" t="s">
        <v>79</v>
      </c>
      <c r="D41" s="15" t="s">
        <v>202</v>
      </c>
      <c r="E41" s="15" t="s">
        <v>203</v>
      </c>
      <c r="F41" s="15" t="s">
        <v>340</v>
      </c>
      <c r="G41" s="15" t="s">
        <v>340</v>
      </c>
      <c r="H41" s="16" t="s">
        <v>28</v>
      </c>
      <c r="I41" s="16" t="s">
        <v>386</v>
      </c>
      <c r="J41" s="37">
        <v>41883</v>
      </c>
      <c r="K41" s="14"/>
      <c r="L41" s="17">
        <v>10000</v>
      </c>
      <c r="M41" s="18">
        <f t="shared" si="0"/>
        <v>287</v>
      </c>
      <c r="N41" s="18">
        <f t="shared" si="1"/>
        <v>709.99999999999989</v>
      </c>
      <c r="O41" s="19">
        <f t="shared" si="7"/>
        <v>120</v>
      </c>
      <c r="P41" s="18">
        <f t="shared" si="2"/>
        <v>304</v>
      </c>
      <c r="Q41" s="18">
        <f t="shared" si="3"/>
        <v>709</v>
      </c>
      <c r="R41" s="18"/>
      <c r="S41" s="18">
        <f t="shared" si="4"/>
        <v>2130</v>
      </c>
      <c r="T41" s="18">
        <f t="shared" si="8"/>
        <v>591</v>
      </c>
      <c r="U41" s="18">
        <f t="shared" si="5"/>
        <v>1539</v>
      </c>
      <c r="V41" s="18">
        <f t="shared" si="6"/>
        <v>9409</v>
      </c>
      <c r="W41" s="27">
        <v>200010302005485</v>
      </c>
    </row>
    <row r="42" spans="2:23" ht="24" x14ac:dyDescent="0.25">
      <c r="B42" s="13">
        <v>33</v>
      </c>
      <c r="C42" s="15" t="s">
        <v>80</v>
      </c>
      <c r="D42" s="15" t="s">
        <v>204</v>
      </c>
      <c r="E42" s="15" t="s">
        <v>205</v>
      </c>
      <c r="F42" s="15" t="s">
        <v>357</v>
      </c>
      <c r="G42" s="15" t="s">
        <v>358</v>
      </c>
      <c r="H42" s="16" t="s">
        <v>28</v>
      </c>
      <c r="I42" s="16" t="s">
        <v>29</v>
      </c>
      <c r="J42" s="37">
        <v>42156</v>
      </c>
      <c r="K42" s="14"/>
      <c r="L42" s="17">
        <v>14520</v>
      </c>
      <c r="M42" s="18">
        <f t="shared" ref="M42:M70" si="9">L42*2.87%</f>
        <v>416.72399999999999</v>
      </c>
      <c r="N42" s="18">
        <f t="shared" ref="N42:N70" si="10">L42*7.1%</f>
        <v>1030.9199999999998</v>
      </c>
      <c r="O42" s="19">
        <f t="shared" si="7"/>
        <v>174.24</v>
      </c>
      <c r="P42" s="18">
        <f t="shared" ref="P42:P70" si="11">L42*3.04%</f>
        <v>441.40800000000002</v>
      </c>
      <c r="Q42" s="18">
        <f t="shared" ref="Q42:Q70" si="12">L42*7.09%</f>
        <v>1029.4680000000001</v>
      </c>
      <c r="R42" s="18"/>
      <c r="S42" s="18">
        <f t="shared" ref="S42:S70" si="13">SUM(M42:R42)</f>
        <v>3092.76</v>
      </c>
      <c r="T42" s="18">
        <f t="shared" si="8"/>
        <v>858.13200000000006</v>
      </c>
      <c r="U42" s="18">
        <f t="shared" ref="U42:U70" si="14">+N42+O42+Q42</f>
        <v>2234.6279999999997</v>
      </c>
      <c r="V42" s="18">
        <f t="shared" ref="V42:V70" si="15">L42-T42</f>
        <v>13661.868</v>
      </c>
      <c r="W42" s="27">
        <v>200010302008408</v>
      </c>
    </row>
    <row r="43" spans="2:23" ht="24" x14ac:dyDescent="0.25">
      <c r="B43" s="13">
        <v>34</v>
      </c>
      <c r="C43" s="15" t="s">
        <v>81</v>
      </c>
      <c r="D43" s="15" t="s">
        <v>206</v>
      </c>
      <c r="E43" s="15" t="s">
        <v>207</v>
      </c>
      <c r="F43" s="15" t="s">
        <v>340</v>
      </c>
      <c r="G43" s="15" t="s">
        <v>347</v>
      </c>
      <c r="H43" s="16" t="s">
        <v>28</v>
      </c>
      <c r="I43" s="16" t="s">
        <v>386</v>
      </c>
      <c r="J43" s="37">
        <v>42376</v>
      </c>
      <c r="K43" s="14"/>
      <c r="L43" s="17">
        <v>13000</v>
      </c>
      <c r="M43" s="18">
        <f t="shared" si="9"/>
        <v>373.1</v>
      </c>
      <c r="N43" s="18">
        <f t="shared" si="10"/>
        <v>922.99999999999989</v>
      </c>
      <c r="O43" s="19">
        <f t="shared" si="7"/>
        <v>156</v>
      </c>
      <c r="P43" s="18">
        <f t="shared" si="11"/>
        <v>395.2</v>
      </c>
      <c r="Q43" s="18">
        <f t="shared" si="12"/>
        <v>921.7</v>
      </c>
      <c r="R43" s="18"/>
      <c r="S43" s="18">
        <f t="shared" si="13"/>
        <v>2769</v>
      </c>
      <c r="T43" s="18">
        <f t="shared" si="8"/>
        <v>768.3</v>
      </c>
      <c r="U43" s="18">
        <f t="shared" si="14"/>
        <v>2000.7</v>
      </c>
      <c r="V43" s="18">
        <f t="shared" si="15"/>
        <v>12231.7</v>
      </c>
      <c r="W43" s="27">
        <v>200010302014832</v>
      </c>
    </row>
    <row r="44" spans="2:23" ht="24" x14ac:dyDescent="0.25">
      <c r="B44" s="13">
        <v>35</v>
      </c>
      <c r="C44" s="15" t="s">
        <v>82</v>
      </c>
      <c r="D44" s="15" t="s">
        <v>208</v>
      </c>
      <c r="E44" s="15" t="s">
        <v>209</v>
      </c>
      <c r="F44" s="15" t="s">
        <v>357</v>
      </c>
      <c r="G44" s="15" t="s">
        <v>359</v>
      </c>
      <c r="H44" s="16" t="s">
        <v>28</v>
      </c>
      <c r="I44" s="16" t="s">
        <v>388</v>
      </c>
      <c r="J44" s="37">
        <v>42233</v>
      </c>
      <c r="K44" s="14"/>
      <c r="L44" s="17">
        <v>25570</v>
      </c>
      <c r="M44" s="18">
        <f t="shared" si="9"/>
        <v>733.85900000000004</v>
      </c>
      <c r="N44" s="18">
        <f t="shared" si="10"/>
        <v>1815.4699999999998</v>
      </c>
      <c r="O44" s="19">
        <f t="shared" si="7"/>
        <v>306.84000000000003</v>
      </c>
      <c r="P44" s="18">
        <f t="shared" si="11"/>
        <v>777.32799999999997</v>
      </c>
      <c r="Q44" s="18">
        <f t="shared" si="12"/>
        <v>1812.913</v>
      </c>
      <c r="R44" s="18"/>
      <c r="S44" s="18">
        <f t="shared" si="13"/>
        <v>5446.41</v>
      </c>
      <c r="T44" s="18">
        <f t="shared" si="8"/>
        <v>1511.1869999999999</v>
      </c>
      <c r="U44" s="18">
        <f t="shared" si="14"/>
        <v>3935.223</v>
      </c>
      <c r="V44" s="18">
        <f t="shared" si="15"/>
        <v>24058.813000000002</v>
      </c>
      <c r="W44" s="27">
        <v>200010302014845</v>
      </c>
    </row>
    <row r="45" spans="2:23" ht="24" x14ac:dyDescent="0.25">
      <c r="B45" s="13">
        <v>36</v>
      </c>
      <c r="C45" s="15" t="s">
        <v>83</v>
      </c>
      <c r="D45" s="15" t="s">
        <v>210</v>
      </c>
      <c r="E45" s="15" t="s">
        <v>211</v>
      </c>
      <c r="F45" s="15" t="s">
        <v>360</v>
      </c>
      <c r="G45" s="15" t="s">
        <v>331</v>
      </c>
      <c r="H45" s="16" t="s">
        <v>28</v>
      </c>
      <c r="I45" s="16" t="s">
        <v>386</v>
      </c>
      <c r="J45" s="37">
        <v>42618</v>
      </c>
      <c r="K45" s="14"/>
      <c r="L45" s="17">
        <v>12100</v>
      </c>
      <c r="M45" s="18">
        <f t="shared" si="9"/>
        <v>347.27</v>
      </c>
      <c r="N45" s="18">
        <f t="shared" si="10"/>
        <v>859.09999999999991</v>
      </c>
      <c r="O45" s="19">
        <f t="shared" si="7"/>
        <v>145.20000000000002</v>
      </c>
      <c r="P45" s="18">
        <f t="shared" si="11"/>
        <v>367.84</v>
      </c>
      <c r="Q45" s="18">
        <f t="shared" si="12"/>
        <v>857.8900000000001</v>
      </c>
      <c r="R45" s="18"/>
      <c r="S45" s="18">
        <f t="shared" si="13"/>
        <v>2577.3000000000002</v>
      </c>
      <c r="T45" s="18">
        <f t="shared" si="8"/>
        <v>715.1099999999999</v>
      </c>
      <c r="U45" s="18">
        <f t="shared" si="14"/>
        <v>1862.19</v>
      </c>
      <c r="V45" s="18">
        <f t="shared" si="15"/>
        <v>11384.89</v>
      </c>
      <c r="W45" s="27">
        <v>200010302151928</v>
      </c>
    </row>
    <row r="46" spans="2:23" ht="24" x14ac:dyDescent="0.25">
      <c r="B46" s="13">
        <v>37</v>
      </c>
      <c r="C46" s="15" t="s">
        <v>84</v>
      </c>
      <c r="D46" s="15" t="s">
        <v>212</v>
      </c>
      <c r="E46" s="15" t="s">
        <v>213</v>
      </c>
      <c r="F46" s="15" t="s">
        <v>360</v>
      </c>
      <c r="G46" s="15" t="s">
        <v>361</v>
      </c>
      <c r="H46" s="16" t="s">
        <v>28</v>
      </c>
      <c r="I46" s="16" t="s">
        <v>386</v>
      </c>
      <c r="J46" s="37">
        <v>42555</v>
      </c>
      <c r="K46" s="14"/>
      <c r="L46" s="17">
        <v>10000</v>
      </c>
      <c r="M46" s="18">
        <f t="shared" si="9"/>
        <v>287</v>
      </c>
      <c r="N46" s="18">
        <f t="shared" si="10"/>
        <v>709.99999999999989</v>
      </c>
      <c r="O46" s="19">
        <f t="shared" si="7"/>
        <v>120</v>
      </c>
      <c r="P46" s="18">
        <f t="shared" si="11"/>
        <v>304</v>
      </c>
      <c r="Q46" s="18">
        <f t="shared" si="12"/>
        <v>709</v>
      </c>
      <c r="R46" s="18"/>
      <c r="S46" s="18">
        <f t="shared" si="13"/>
        <v>2130</v>
      </c>
      <c r="T46" s="18">
        <f t="shared" si="8"/>
        <v>591</v>
      </c>
      <c r="U46" s="18">
        <f t="shared" si="14"/>
        <v>1539</v>
      </c>
      <c r="V46" s="18">
        <f t="shared" si="15"/>
        <v>9409</v>
      </c>
      <c r="W46" s="27">
        <v>200010302124492</v>
      </c>
    </row>
    <row r="47" spans="2:23" ht="24" x14ac:dyDescent="0.25">
      <c r="B47" s="13">
        <v>38</v>
      </c>
      <c r="C47" s="15" t="s">
        <v>85</v>
      </c>
      <c r="D47" s="15" t="s">
        <v>214</v>
      </c>
      <c r="E47" s="15" t="s">
        <v>215</v>
      </c>
      <c r="F47" s="15" t="s">
        <v>360</v>
      </c>
      <c r="G47" s="15" t="s">
        <v>361</v>
      </c>
      <c r="H47" s="16" t="s">
        <v>28</v>
      </c>
      <c r="I47" s="16" t="s">
        <v>386</v>
      </c>
      <c r="J47" s="37">
        <v>42563</v>
      </c>
      <c r="K47" s="14"/>
      <c r="L47" s="17">
        <v>10000</v>
      </c>
      <c r="M47" s="18">
        <f t="shared" si="9"/>
        <v>287</v>
      </c>
      <c r="N47" s="18">
        <f t="shared" si="10"/>
        <v>709.99999999999989</v>
      </c>
      <c r="O47" s="19">
        <f t="shared" si="7"/>
        <v>120</v>
      </c>
      <c r="P47" s="18">
        <f t="shared" si="11"/>
        <v>304</v>
      </c>
      <c r="Q47" s="18">
        <f t="shared" si="12"/>
        <v>709</v>
      </c>
      <c r="R47" s="18"/>
      <c r="S47" s="18">
        <f t="shared" si="13"/>
        <v>2130</v>
      </c>
      <c r="T47" s="18">
        <f t="shared" si="8"/>
        <v>591</v>
      </c>
      <c r="U47" s="18">
        <f t="shared" si="14"/>
        <v>1539</v>
      </c>
      <c r="V47" s="18">
        <f t="shared" si="15"/>
        <v>9409</v>
      </c>
      <c r="W47" s="27">
        <v>200010302124502</v>
      </c>
    </row>
    <row r="48" spans="2:23" ht="24" x14ac:dyDescent="0.25">
      <c r="B48" s="13">
        <v>39</v>
      </c>
      <c r="C48" s="15" t="s">
        <v>86</v>
      </c>
      <c r="D48" s="15" t="s">
        <v>216</v>
      </c>
      <c r="E48" s="15" t="s">
        <v>217</v>
      </c>
      <c r="F48" s="15" t="s">
        <v>343</v>
      </c>
      <c r="G48" s="15" t="s">
        <v>362</v>
      </c>
      <c r="H48" s="16" t="s">
        <v>28</v>
      </c>
      <c r="I48" s="16" t="s">
        <v>387</v>
      </c>
      <c r="J48" s="37">
        <v>42555</v>
      </c>
      <c r="K48" s="14"/>
      <c r="L48" s="17">
        <v>34360</v>
      </c>
      <c r="M48" s="18">
        <f t="shared" si="9"/>
        <v>986.13199999999995</v>
      </c>
      <c r="N48" s="18">
        <f t="shared" si="10"/>
        <v>2439.56</v>
      </c>
      <c r="O48" s="19">
        <f t="shared" si="7"/>
        <v>412.32</v>
      </c>
      <c r="P48" s="18">
        <f t="shared" si="11"/>
        <v>1044.5440000000001</v>
      </c>
      <c r="Q48" s="18">
        <f t="shared" si="12"/>
        <v>2436.1240000000003</v>
      </c>
      <c r="R48" s="18"/>
      <c r="S48" s="18">
        <f t="shared" si="13"/>
        <v>7318.68</v>
      </c>
      <c r="T48" s="18">
        <f t="shared" si="8"/>
        <v>2030.6759999999999</v>
      </c>
      <c r="U48" s="18">
        <f t="shared" si="14"/>
        <v>5288.0040000000008</v>
      </c>
      <c r="V48" s="18">
        <f t="shared" si="15"/>
        <v>32329.324000000001</v>
      </c>
      <c r="W48" s="27">
        <v>200010302124586</v>
      </c>
    </row>
    <row r="49" spans="2:23" ht="24" x14ac:dyDescent="0.25">
      <c r="B49" s="13">
        <v>40</v>
      </c>
      <c r="C49" s="15" t="s">
        <v>87</v>
      </c>
      <c r="D49" s="15" t="s">
        <v>218</v>
      </c>
      <c r="E49" s="15" t="s">
        <v>219</v>
      </c>
      <c r="F49" s="15" t="s">
        <v>343</v>
      </c>
      <c r="G49" s="15" t="s">
        <v>327</v>
      </c>
      <c r="H49" s="16" t="s">
        <v>28</v>
      </c>
      <c r="I49" s="16" t="s">
        <v>385</v>
      </c>
      <c r="J49" s="37">
        <v>42618</v>
      </c>
      <c r="K49" s="14"/>
      <c r="L49" s="17">
        <v>18150</v>
      </c>
      <c r="M49" s="18">
        <f t="shared" si="9"/>
        <v>520.90499999999997</v>
      </c>
      <c r="N49" s="18">
        <f t="shared" si="10"/>
        <v>1288.6499999999999</v>
      </c>
      <c r="O49" s="19">
        <f t="shared" si="7"/>
        <v>217.8</v>
      </c>
      <c r="P49" s="18">
        <f t="shared" si="11"/>
        <v>551.76</v>
      </c>
      <c r="Q49" s="18">
        <f t="shared" si="12"/>
        <v>1286.835</v>
      </c>
      <c r="R49" s="18"/>
      <c r="S49" s="18">
        <f t="shared" si="13"/>
        <v>3865.95</v>
      </c>
      <c r="T49" s="18">
        <f t="shared" si="8"/>
        <v>1072.665</v>
      </c>
      <c r="U49" s="18">
        <f t="shared" si="14"/>
        <v>2793.2849999999999</v>
      </c>
      <c r="V49" s="18">
        <f t="shared" si="15"/>
        <v>17077.334999999999</v>
      </c>
      <c r="W49" s="27">
        <v>200010302142173</v>
      </c>
    </row>
    <row r="50" spans="2:23" ht="24" x14ac:dyDescent="0.25">
      <c r="B50" s="13">
        <v>41</v>
      </c>
      <c r="C50" s="15" t="s">
        <v>88</v>
      </c>
      <c r="D50" s="15" t="s">
        <v>220</v>
      </c>
      <c r="E50" s="15" t="s">
        <v>221</v>
      </c>
      <c r="F50" s="15" t="s">
        <v>360</v>
      </c>
      <c r="G50" s="15" t="s">
        <v>361</v>
      </c>
      <c r="H50" s="16" t="s">
        <v>28</v>
      </c>
      <c r="I50" s="16" t="s">
        <v>386</v>
      </c>
      <c r="J50" s="37">
        <v>42563</v>
      </c>
      <c r="K50" s="14"/>
      <c r="L50" s="17">
        <v>10000</v>
      </c>
      <c r="M50" s="18">
        <f t="shared" si="9"/>
        <v>287</v>
      </c>
      <c r="N50" s="18">
        <f t="shared" si="10"/>
        <v>709.99999999999989</v>
      </c>
      <c r="O50" s="19">
        <f t="shared" si="7"/>
        <v>120</v>
      </c>
      <c r="P50" s="18">
        <f t="shared" si="11"/>
        <v>304</v>
      </c>
      <c r="Q50" s="18">
        <f t="shared" si="12"/>
        <v>709</v>
      </c>
      <c r="R50" s="18"/>
      <c r="S50" s="18">
        <f t="shared" si="13"/>
        <v>2130</v>
      </c>
      <c r="T50" s="18">
        <f t="shared" si="8"/>
        <v>591</v>
      </c>
      <c r="U50" s="18">
        <f t="shared" si="14"/>
        <v>1539</v>
      </c>
      <c r="V50" s="18">
        <f t="shared" si="15"/>
        <v>9409</v>
      </c>
      <c r="W50" s="27">
        <v>200010302124418</v>
      </c>
    </row>
    <row r="51" spans="2:23" ht="24" x14ac:dyDescent="0.25">
      <c r="B51" s="13">
        <v>42</v>
      </c>
      <c r="C51" s="15" t="s">
        <v>89</v>
      </c>
      <c r="D51" s="15" t="s">
        <v>222</v>
      </c>
      <c r="E51" s="15" t="s">
        <v>223</v>
      </c>
      <c r="F51" s="15" t="s">
        <v>360</v>
      </c>
      <c r="G51" s="15" t="s">
        <v>361</v>
      </c>
      <c r="H51" s="16" t="s">
        <v>28</v>
      </c>
      <c r="I51" s="16" t="s">
        <v>386</v>
      </c>
      <c r="J51" s="37">
        <v>42563</v>
      </c>
      <c r="K51" s="14"/>
      <c r="L51" s="17">
        <v>10000</v>
      </c>
      <c r="M51" s="18">
        <f t="shared" si="9"/>
        <v>287</v>
      </c>
      <c r="N51" s="18">
        <f t="shared" si="10"/>
        <v>709.99999999999989</v>
      </c>
      <c r="O51" s="19">
        <f t="shared" si="7"/>
        <v>120</v>
      </c>
      <c r="P51" s="18">
        <f t="shared" si="11"/>
        <v>304</v>
      </c>
      <c r="Q51" s="18">
        <f t="shared" si="12"/>
        <v>709</v>
      </c>
      <c r="R51" s="18"/>
      <c r="S51" s="18">
        <f t="shared" si="13"/>
        <v>2130</v>
      </c>
      <c r="T51" s="18">
        <f t="shared" si="8"/>
        <v>591</v>
      </c>
      <c r="U51" s="18">
        <f t="shared" si="14"/>
        <v>1539</v>
      </c>
      <c r="V51" s="18">
        <f t="shared" si="15"/>
        <v>9409</v>
      </c>
      <c r="W51" s="27">
        <v>200010302124706</v>
      </c>
    </row>
    <row r="52" spans="2:23" ht="24" x14ac:dyDescent="0.25">
      <c r="B52" s="13">
        <v>43</v>
      </c>
      <c r="C52" s="15" t="s">
        <v>90</v>
      </c>
      <c r="D52" s="15" t="s">
        <v>224</v>
      </c>
      <c r="E52" s="15" t="s">
        <v>225</v>
      </c>
      <c r="F52" s="15" t="s">
        <v>363</v>
      </c>
      <c r="G52" s="15" t="s">
        <v>364</v>
      </c>
      <c r="H52" s="16" t="s">
        <v>28</v>
      </c>
      <c r="I52" s="16" t="s">
        <v>29</v>
      </c>
      <c r="J52" s="37">
        <v>42675</v>
      </c>
      <c r="K52" s="14"/>
      <c r="L52" s="17">
        <v>10000</v>
      </c>
      <c r="M52" s="18">
        <f t="shared" si="9"/>
        <v>287</v>
      </c>
      <c r="N52" s="18">
        <f t="shared" si="10"/>
        <v>709.99999999999989</v>
      </c>
      <c r="O52" s="19">
        <f t="shared" si="7"/>
        <v>120</v>
      </c>
      <c r="P52" s="18">
        <f t="shared" si="11"/>
        <v>304</v>
      </c>
      <c r="Q52" s="18">
        <f t="shared" si="12"/>
        <v>709</v>
      </c>
      <c r="R52" s="18"/>
      <c r="S52" s="18">
        <f t="shared" si="13"/>
        <v>2130</v>
      </c>
      <c r="T52" s="18">
        <f t="shared" si="8"/>
        <v>591</v>
      </c>
      <c r="U52" s="18">
        <f t="shared" si="14"/>
        <v>1539</v>
      </c>
      <c r="V52" s="18">
        <f t="shared" si="15"/>
        <v>9409</v>
      </c>
      <c r="W52" s="27">
        <v>200010302161811</v>
      </c>
    </row>
    <row r="53" spans="2:23" ht="24" x14ac:dyDescent="0.25">
      <c r="B53" s="13">
        <v>44</v>
      </c>
      <c r="C53" s="15" t="s">
        <v>91</v>
      </c>
      <c r="D53" s="15" t="s">
        <v>226</v>
      </c>
      <c r="E53" s="15" t="s">
        <v>227</v>
      </c>
      <c r="F53" s="15" t="s">
        <v>365</v>
      </c>
      <c r="G53" s="15" t="s">
        <v>335</v>
      </c>
      <c r="H53" s="16" t="s">
        <v>28</v>
      </c>
      <c r="I53" s="16" t="s">
        <v>385</v>
      </c>
      <c r="J53" s="37">
        <v>42766</v>
      </c>
      <c r="K53" s="14"/>
      <c r="L53" s="17">
        <v>11000</v>
      </c>
      <c r="M53" s="18">
        <f t="shared" si="9"/>
        <v>315.7</v>
      </c>
      <c r="N53" s="18">
        <f t="shared" si="10"/>
        <v>780.99999999999989</v>
      </c>
      <c r="O53" s="19">
        <f t="shared" si="7"/>
        <v>132</v>
      </c>
      <c r="P53" s="18">
        <f t="shared" si="11"/>
        <v>334.4</v>
      </c>
      <c r="Q53" s="18">
        <f t="shared" si="12"/>
        <v>779.90000000000009</v>
      </c>
      <c r="R53" s="18"/>
      <c r="S53" s="18">
        <f t="shared" si="13"/>
        <v>2343</v>
      </c>
      <c r="T53" s="18">
        <f t="shared" si="8"/>
        <v>650.09999999999991</v>
      </c>
      <c r="U53" s="18">
        <f t="shared" si="14"/>
        <v>1692.9</v>
      </c>
      <c r="V53" s="18">
        <f t="shared" si="15"/>
        <v>10349.9</v>
      </c>
      <c r="W53" s="27">
        <v>200010302190675</v>
      </c>
    </row>
    <row r="54" spans="2:23" ht="24" x14ac:dyDescent="0.25">
      <c r="B54" s="13">
        <v>45</v>
      </c>
      <c r="C54" s="15" t="s">
        <v>92</v>
      </c>
      <c r="D54" s="15" t="s">
        <v>228</v>
      </c>
      <c r="E54" s="15" t="s">
        <v>229</v>
      </c>
      <c r="F54" s="15" t="s">
        <v>340</v>
      </c>
      <c r="G54" s="15" t="s">
        <v>356</v>
      </c>
      <c r="H54" s="16" t="s">
        <v>28</v>
      </c>
      <c r="I54" s="16" t="s">
        <v>386</v>
      </c>
      <c r="J54" s="37">
        <v>42660</v>
      </c>
      <c r="K54" s="14"/>
      <c r="L54" s="17">
        <v>10000</v>
      </c>
      <c r="M54" s="18">
        <f t="shared" si="9"/>
        <v>287</v>
      </c>
      <c r="N54" s="18">
        <f t="shared" si="10"/>
        <v>709.99999999999989</v>
      </c>
      <c r="O54" s="19">
        <f t="shared" si="7"/>
        <v>120</v>
      </c>
      <c r="P54" s="18">
        <f t="shared" si="11"/>
        <v>304</v>
      </c>
      <c r="Q54" s="18">
        <f t="shared" si="12"/>
        <v>709</v>
      </c>
      <c r="R54" s="18"/>
      <c r="S54" s="18">
        <f t="shared" si="13"/>
        <v>2130</v>
      </c>
      <c r="T54" s="18">
        <f t="shared" si="8"/>
        <v>591</v>
      </c>
      <c r="U54" s="18">
        <f t="shared" si="14"/>
        <v>1539</v>
      </c>
      <c r="V54" s="18">
        <f t="shared" si="15"/>
        <v>9409</v>
      </c>
      <c r="W54" s="27">
        <v>200010302151902</v>
      </c>
    </row>
    <row r="55" spans="2:23" ht="24" x14ac:dyDescent="0.25">
      <c r="B55" s="13">
        <v>46</v>
      </c>
      <c r="C55" s="15" t="s">
        <v>93</v>
      </c>
      <c r="D55" s="15" t="s">
        <v>230</v>
      </c>
      <c r="E55" s="15" t="s">
        <v>231</v>
      </c>
      <c r="F55" s="15" t="s">
        <v>447</v>
      </c>
      <c r="G55" s="15" t="s">
        <v>336</v>
      </c>
      <c r="H55" s="16" t="s">
        <v>28</v>
      </c>
      <c r="I55" s="16" t="s">
        <v>386</v>
      </c>
      <c r="J55" s="37">
        <v>42618</v>
      </c>
      <c r="K55" s="14"/>
      <c r="L55" s="17">
        <v>12100</v>
      </c>
      <c r="M55" s="18">
        <f t="shared" si="9"/>
        <v>347.27</v>
      </c>
      <c r="N55" s="18">
        <f t="shared" si="10"/>
        <v>859.09999999999991</v>
      </c>
      <c r="O55" s="19">
        <f t="shared" si="7"/>
        <v>145.20000000000002</v>
      </c>
      <c r="P55" s="18">
        <f t="shared" si="11"/>
        <v>367.84</v>
      </c>
      <c r="Q55" s="18">
        <f t="shared" si="12"/>
        <v>857.8900000000001</v>
      </c>
      <c r="R55" s="18"/>
      <c r="S55" s="18">
        <f t="shared" si="13"/>
        <v>2577.3000000000002</v>
      </c>
      <c r="T55" s="18">
        <f t="shared" si="8"/>
        <v>715.1099999999999</v>
      </c>
      <c r="U55" s="18">
        <f t="shared" si="14"/>
        <v>1862.19</v>
      </c>
      <c r="V55" s="18">
        <f t="shared" si="15"/>
        <v>11384.89</v>
      </c>
      <c r="W55" s="27">
        <v>200010302151915</v>
      </c>
    </row>
    <row r="56" spans="2:23" ht="24" x14ac:dyDescent="0.25">
      <c r="B56" s="13">
        <v>47</v>
      </c>
      <c r="C56" s="15" t="s">
        <v>94</v>
      </c>
      <c r="D56" s="15" t="s">
        <v>232</v>
      </c>
      <c r="E56" s="15" t="s">
        <v>233</v>
      </c>
      <c r="F56" s="15" t="s">
        <v>360</v>
      </c>
      <c r="G56" s="15" t="s">
        <v>361</v>
      </c>
      <c r="H56" s="16" t="s">
        <v>28</v>
      </c>
      <c r="I56" s="16" t="s">
        <v>386</v>
      </c>
      <c r="J56" s="37">
        <v>42564</v>
      </c>
      <c r="K56" s="14"/>
      <c r="L56" s="17">
        <v>10000</v>
      </c>
      <c r="M56" s="18">
        <f t="shared" si="9"/>
        <v>287</v>
      </c>
      <c r="N56" s="18">
        <f t="shared" si="10"/>
        <v>709.99999999999989</v>
      </c>
      <c r="O56" s="19">
        <f t="shared" si="7"/>
        <v>120</v>
      </c>
      <c r="P56" s="18">
        <f t="shared" si="11"/>
        <v>304</v>
      </c>
      <c r="Q56" s="18">
        <f t="shared" si="12"/>
        <v>709</v>
      </c>
      <c r="R56" s="18"/>
      <c r="S56" s="18">
        <f t="shared" si="13"/>
        <v>2130</v>
      </c>
      <c r="T56" s="18">
        <f t="shared" si="8"/>
        <v>591</v>
      </c>
      <c r="U56" s="18">
        <f t="shared" si="14"/>
        <v>1539</v>
      </c>
      <c r="V56" s="18">
        <f t="shared" si="15"/>
        <v>9409</v>
      </c>
      <c r="W56" s="27">
        <v>200010302124379</v>
      </c>
    </row>
    <row r="57" spans="2:23" ht="24" x14ac:dyDescent="0.25">
      <c r="B57" s="13">
        <v>48</v>
      </c>
      <c r="C57" s="15" t="s">
        <v>95</v>
      </c>
      <c r="D57" s="15" t="s">
        <v>234</v>
      </c>
      <c r="E57" s="15" t="s">
        <v>235</v>
      </c>
      <c r="F57" s="15" t="s">
        <v>360</v>
      </c>
      <c r="G57" s="15" t="s">
        <v>361</v>
      </c>
      <c r="H57" s="16" t="s">
        <v>28</v>
      </c>
      <c r="I57" s="16" t="s">
        <v>386</v>
      </c>
      <c r="J57" s="37">
        <v>42555</v>
      </c>
      <c r="K57" s="14"/>
      <c r="L57" s="17">
        <v>10000</v>
      </c>
      <c r="M57" s="18">
        <f t="shared" si="9"/>
        <v>287</v>
      </c>
      <c r="N57" s="18">
        <f t="shared" si="10"/>
        <v>709.99999999999989</v>
      </c>
      <c r="O57" s="19">
        <f t="shared" si="7"/>
        <v>120</v>
      </c>
      <c r="P57" s="18">
        <f t="shared" si="11"/>
        <v>304</v>
      </c>
      <c r="Q57" s="18">
        <f t="shared" si="12"/>
        <v>709</v>
      </c>
      <c r="R57" s="18"/>
      <c r="S57" s="18">
        <f t="shared" si="13"/>
        <v>2130</v>
      </c>
      <c r="T57" s="18">
        <f t="shared" si="8"/>
        <v>591</v>
      </c>
      <c r="U57" s="18">
        <f t="shared" si="14"/>
        <v>1539</v>
      </c>
      <c r="V57" s="18">
        <f t="shared" si="15"/>
        <v>9409</v>
      </c>
      <c r="W57" s="27">
        <v>200010302124528</v>
      </c>
    </row>
    <row r="58" spans="2:23" ht="24" x14ac:dyDescent="0.25">
      <c r="B58" s="13">
        <v>49</v>
      </c>
      <c r="C58" s="15" t="s">
        <v>96</v>
      </c>
      <c r="D58" s="15" t="s">
        <v>236</v>
      </c>
      <c r="E58" s="15" t="s">
        <v>237</v>
      </c>
      <c r="F58" s="15" t="s">
        <v>352</v>
      </c>
      <c r="G58" s="15" t="s">
        <v>353</v>
      </c>
      <c r="H58" s="16" t="s">
        <v>28</v>
      </c>
      <c r="I58" s="16" t="s">
        <v>385</v>
      </c>
      <c r="J58" s="37">
        <v>42917</v>
      </c>
      <c r="K58" s="14"/>
      <c r="L58" s="17">
        <v>16500</v>
      </c>
      <c r="M58" s="18">
        <f t="shared" si="9"/>
        <v>473.55</v>
      </c>
      <c r="N58" s="18">
        <f t="shared" si="10"/>
        <v>1171.5</v>
      </c>
      <c r="O58" s="19">
        <f t="shared" si="7"/>
        <v>198</v>
      </c>
      <c r="P58" s="18">
        <f t="shared" si="11"/>
        <v>501.6</v>
      </c>
      <c r="Q58" s="18">
        <f t="shared" si="12"/>
        <v>1169.8500000000001</v>
      </c>
      <c r="R58" s="18">
        <v>3154.9</v>
      </c>
      <c r="S58" s="18">
        <f>SUM(M58:R58)</f>
        <v>6669.4</v>
      </c>
      <c r="T58" s="18">
        <f>+M58+P58+R58</f>
        <v>4130.05</v>
      </c>
      <c r="U58" s="18">
        <f t="shared" si="14"/>
        <v>2539.3500000000004</v>
      </c>
      <c r="V58" s="18">
        <f t="shared" si="15"/>
        <v>12369.95</v>
      </c>
      <c r="W58" s="27">
        <v>200010302247285</v>
      </c>
    </row>
    <row r="59" spans="2:23" ht="24" x14ac:dyDescent="0.25">
      <c r="B59" s="13">
        <v>50</v>
      </c>
      <c r="C59" s="15" t="s">
        <v>97</v>
      </c>
      <c r="D59" s="15" t="s">
        <v>238</v>
      </c>
      <c r="E59" s="15" t="s">
        <v>239</v>
      </c>
      <c r="F59" s="15" t="s">
        <v>340</v>
      </c>
      <c r="G59" s="15" t="s">
        <v>340</v>
      </c>
      <c r="H59" s="16" t="s">
        <v>28</v>
      </c>
      <c r="I59" s="16" t="s">
        <v>386</v>
      </c>
      <c r="J59" s="37">
        <v>43115</v>
      </c>
      <c r="K59" s="14"/>
      <c r="L59" s="17">
        <v>10000</v>
      </c>
      <c r="M59" s="18">
        <f t="shared" si="9"/>
        <v>287</v>
      </c>
      <c r="N59" s="18">
        <f t="shared" si="10"/>
        <v>709.99999999999989</v>
      </c>
      <c r="O59" s="19">
        <f t="shared" si="7"/>
        <v>120</v>
      </c>
      <c r="P59" s="18">
        <f t="shared" si="11"/>
        <v>304</v>
      </c>
      <c r="Q59" s="18">
        <f t="shared" si="12"/>
        <v>709</v>
      </c>
      <c r="R59" s="18"/>
      <c r="S59" s="18">
        <f t="shared" si="13"/>
        <v>2130</v>
      </c>
      <c r="T59" s="18">
        <f t="shared" si="8"/>
        <v>591</v>
      </c>
      <c r="U59" s="18">
        <f t="shared" si="14"/>
        <v>1539</v>
      </c>
      <c r="V59" s="18">
        <f t="shared" si="15"/>
        <v>9409</v>
      </c>
      <c r="W59" s="27">
        <v>200019600438580</v>
      </c>
    </row>
    <row r="60" spans="2:23" ht="24" x14ac:dyDescent="0.25">
      <c r="B60" s="13">
        <v>51</v>
      </c>
      <c r="C60" s="15" t="s">
        <v>98</v>
      </c>
      <c r="D60" s="15" t="s">
        <v>240</v>
      </c>
      <c r="E60" s="15" t="s">
        <v>241</v>
      </c>
      <c r="F60" s="15" t="s">
        <v>365</v>
      </c>
      <c r="G60" s="15" t="s">
        <v>335</v>
      </c>
      <c r="H60" s="16" t="s">
        <v>28</v>
      </c>
      <c r="I60" s="16" t="s">
        <v>385</v>
      </c>
      <c r="J60" s="37">
        <v>43160</v>
      </c>
      <c r="K60" s="14"/>
      <c r="L60" s="17">
        <v>16500</v>
      </c>
      <c r="M60" s="18">
        <f t="shared" si="9"/>
        <v>473.55</v>
      </c>
      <c r="N60" s="18">
        <f t="shared" si="10"/>
        <v>1171.5</v>
      </c>
      <c r="O60" s="19">
        <f t="shared" si="7"/>
        <v>198</v>
      </c>
      <c r="P60" s="18">
        <f t="shared" si="11"/>
        <v>501.6</v>
      </c>
      <c r="Q60" s="18">
        <f t="shared" si="12"/>
        <v>1169.8500000000001</v>
      </c>
      <c r="R60" s="18"/>
      <c r="S60" s="18">
        <f t="shared" si="13"/>
        <v>3514.5</v>
      </c>
      <c r="T60" s="18">
        <f t="shared" si="8"/>
        <v>975.15000000000009</v>
      </c>
      <c r="U60" s="18">
        <f t="shared" si="14"/>
        <v>2539.3500000000004</v>
      </c>
      <c r="V60" s="18">
        <f t="shared" si="15"/>
        <v>15524.85</v>
      </c>
      <c r="W60" s="27">
        <v>200019600591750</v>
      </c>
    </row>
    <row r="61" spans="2:23" ht="24" x14ac:dyDescent="0.25">
      <c r="B61" s="13">
        <v>52</v>
      </c>
      <c r="C61" s="15" t="s">
        <v>99</v>
      </c>
      <c r="D61" s="15" t="s">
        <v>242</v>
      </c>
      <c r="E61" s="15" t="s">
        <v>243</v>
      </c>
      <c r="F61" s="15" t="s">
        <v>348</v>
      </c>
      <c r="G61" s="15" t="s">
        <v>349</v>
      </c>
      <c r="H61" s="16" t="s">
        <v>28</v>
      </c>
      <c r="I61" s="16" t="s">
        <v>386</v>
      </c>
      <c r="J61" s="37">
        <v>43192</v>
      </c>
      <c r="K61" s="14"/>
      <c r="L61" s="17">
        <v>10000</v>
      </c>
      <c r="M61" s="18">
        <f t="shared" si="9"/>
        <v>287</v>
      </c>
      <c r="N61" s="18">
        <f t="shared" si="10"/>
        <v>709.99999999999989</v>
      </c>
      <c r="O61" s="19">
        <f t="shared" si="7"/>
        <v>120</v>
      </c>
      <c r="P61" s="18">
        <f t="shared" si="11"/>
        <v>304</v>
      </c>
      <c r="Q61" s="18">
        <f t="shared" si="12"/>
        <v>709</v>
      </c>
      <c r="R61" s="18"/>
      <c r="S61" s="18">
        <f t="shared" si="13"/>
        <v>2130</v>
      </c>
      <c r="T61" s="18">
        <f t="shared" si="8"/>
        <v>591</v>
      </c>
      <c r="U61" s="18">
        <f t="shared" si="14"/>
        <v>1539</v>
      </c>
      <c r="V61" s="18">
        <f t="shared" si="15"/>
        <v>9409</v>
      </c>
      <c r="W61" s="27">
        <v>200019600671075</v>
      </c>
    </row>
    <row r="62" spans="2:23" ht="24" x14ac:dyDescent="0.25">
      <c r="B62" s="13">
        <v>53</v>
      </c>
      <c r="C62" s="15" t="s">
        <v>100</v>
      </c>
      <c r="D62" s="15" t="s">
        <v>244</v>
      </c>
      <c r="E62" s="15" t="s">
        <v>245</v>
      </c>
      <c r="F62" s="15" t="s">
        <v>442</v>
      </c>
      <c r="G62" s="15" t="s">
        <v>366</v>
      </c>
      <c r="H62" s="16" t="s">
        <v>28</v>
      </c>
      <c r="I62" s="16" t="s">
        <v>386</v>
      </c>
      <c r="J62" s="37">
        <v>43215</v>
      </c>
      <c r="K62" s="14"/>
      <c r="L62" s="17">
        <v>15400</v>
      </c>
      <c r="M62" s="18">
        <f t="shared" si="9"/>
        <v>441.98</v>
      </c>
      <c r="N62" s="18">
        <f t="shared" si="10"/>
        <v>1093.3999999999999</v>
      </c>
      <c r="O62" s="19">
        <f t="shared" si="7"/>
        <v>184.8</v>
      </c>
      <c r="P62" s="18">
        <f t="shared" si="11"/>
        <v>468.16</v>
      </c>
      <c r="Q62" s="18">
        <f t="shared" si="12"/>
        <v>1091.8600000000001</v>
      </c>
      <c r="R62" s="18"/>
      <c r="S62" s="18">
        <f t="shared" si="13"/>
        <v>3280.2</v>
      </c>
      <c r="T62" s="18">
        <f t="shared" si="8"/>
        <v>910.1400000000001</v>
      </c>
      <c r="U62" s="18">
        <f t="shared" si="14"/>
        <v>2370.06</v>
      </c>
      <c r="V62" s="18">
        <f t="shared" si="15"/>
        <v>14489.86</v>
      </c>
      <c r="W62" s="27">
        <v>200019600712677</v>
      </c>
    </row>
    <row r="63" spans="2:23" ht="24" x14ac:dyDescent="0.25">
      <c r="B63" s="13">
        <v>54</v>
      </c>
      <c r="C63" s="15" t="s">
        <v>101</v>
      </c>
      <c r="D63" s="15" t="s">
        <v>246</v>
      </c>
      <c r="E63" s="15" t="s">
        <v>247</v>
      </c>
      <c r="F63" s="15" t="s">
        <v>334</v>
      </c>
      <c r="G63" s="15" t="s">
        <v>448</v>
      </c>
      <c r="H63" s="16" t="s">
        <v>28</v>
      </c>
      <c r="I63" s="16" t="s">
        <v>386</v>
      </c>
      <c r="J63" s="37">
        <v>43209</v>
      </c>
      <c r="K63" s="14"/>
      <c r="L63" s="17">
        <v>10000</v>
      </c>
      <c r="M63" s="18">
        <f t="shared" si="9"/>
        <v>287</v>
      </c>
      <c r="N63" s="18">
        <f t="shared" si="10"/>
        <v>709.99999999999989</v>
      </c>
      <c r="O63" s="19">
        <f t="shared" si="7"/>
        <v>120</v>
      </c>
      <c r="P63" s="18">
        <f t="shared" si="11"/>
        <v>304</v>
      </c>
      <c r="Q63" s="18">
        <f t="shared" si="12"/>
        <v>709</v>
      </c>
      <c r="R63" s="18"/>
      <c r="S63" s="18">
        <f t="shared" si="13"/>
        <v>2130</v>
      </c>
      <c r="T63" s="18">
        <f t="shared" si="8"/>
        <v>591</v>
      </c>
      <c r="U63" s="18">
        <f t="shared" si="14"/>
        <v>1539</v>
      </c>
      <c r="V63" s="18">
        <f t="shared" si="15"/>
        <v>9409</v>
      </c>
      <c r="W63" s="27">
        <v>200019600712676</v>
      </c>
    </row>
    <row r="64" spans="2:23" ht="24" x14ac:dyDescent="0.25">
      <c r="B64" s="13">
        <v>55</v>
      </c>
      <c r="C64" s="15" t="s">
        <v>102</v>
      </c>
      <c r="D64" s="15" t="s">
        <v>248</v>
      </c>
      <c r="E64" s="15" t="s">
        <v>249</v>
      </c>
      <c r="F64" s="15" t="s">
        <v>365</v>
      </c>
      <c r="G64" s="15" t="s">
        <v>335</v>
      </c>
      <c r="H64" s="16" t="s">
        <v>28</v>
      </c>
      <c r="I64" s="16" t="s">
        <v>385</v>
      </c>
      <c r="J64" s="37">
        <v>43405</v>
      </c>
      <c r="K64" s="14"/>
      <c r="L64" s="17">
        <v>10000</v>
      </c>
      <c r="M64" s="18">
        <f t="shared" si="9"/>
        <v>287</v>
      </c>
      <c r="N64" s="18">
        <f t="shared" si="10"/>
        <v>709.99999999999989</v>
      </c>
      <c r="O64" s="19">
        <f t="shared" si="7"/>
        <v>120</v>
      </c>
      <c r="P64" s="18">
        <f t="shared" si="11"/>
        <v>304</v>
      </c>
      <c r="Q64" s="18">
        <f t="shared" si="12"/>
        <v>709</v>
      </c>
      <c r="R64" s="18"/>
      <c r="S64" s="18">
        <f t="shared" si="13"/>
        <v>2130</v>
      </c>
      <c r="T64" s="18">
        <f t="shared" si="8"/>
        <v>591</v>
      </c>
      <c r="U64" s="18">
        <f t="shared" si="14"/>
        <v>1539</v>
      </c>
      <c r="V64" s="18">
        <f t="shared" si="15"/>
        <v>9409</v>
      </c>
      <c r="W64" s="27">
        <v>200019601291139</v>
      </c>
    </row>
    <row r="65" spans="2:23" ht="24" x14ac:dyDescent="0.25">
      <c r="B65" s="13">
        <v>56</v>
      </c>
      <c r="C65" s="15" t="s">
        <v>103</v>
      </c>
      <c r="D65" s="15" t="s">
        <v>250</v>
      </c>
      <c r="E65" s="15" t="s">
        <v>251</v>
      </c>
      <c r="F65" s="15" t="s">
        <v>447</v>
      </c>
      <c r="G65" s="15" t="s">
        <v>367</v>
      </c>
      <c r="H65" s="16" t="s">
        <v>28</v>
      </c>
      <c r="I65" s="16" t="s">
        <v>385</v>
      </c>
      <c r="J65" s="37">
        <v>43405</v>
      </c>
      <c r="K65" s="14"/>
      <c r="L65" s="17">
        <v>35000</v>
      </c>
      <c r="M65" s="18">
        <f t="shared" si="9"/>
        <v>1004.5</v>
      </c>
      <c r="N65" s="18">
        <f t="shared" si="10"/>
        <v>2485</v>
      </c>
      <c r="O65" s="19">
        <f t="shared" si="7"/>
        <v>420</v>
      </c>
      <c r="P65" s="18">
        <f t="shared" si="11"/>
        <v>1064</v>
      </c>
      <c r="Q65" s="18">
        <f t="shared" si="12"/>
        <v>2481.5</v>
      </c>
      <c r="R65" s="18"/>
      <c r="S65" s="18">
        <f t="shared" si="13"/>
        <v>7455</v>
      </c>
      <c r="T65" s="18">
        <f t="shared" si="8"/>
        <v>2068.5</v>
      </c>
      <c r="U65" s="18">
        <f t="shared" si="14"/>
        <v>5386.5</v>
      </c>
      <c r="V65" s="18">
        <f t="shared" si="15"/>
        <v>32931.5</v>
      </c>
      <c r="W65" s="27">
        <v>200019601291135</v>
      </c>
    </row>
    <row r="66" spans="2:23" ht="24" x14ac:dyDescent="0.25">
      <c r="B66" s="13">
        <v>57</v>
      </c>
      <c r="C66" s="15" t="s">
        <v>104</v>
      </c>
      <c r="D66" s="15" t="s">
        <v>252</v>
      </c>
      <c r="E66" s="15" t="s">
        <v>253</v>
      </c>
      <c r="F66" s="15" t="s">
        <v>447</v>
      </c>
      <c r="G66" s="15" t="s">
        <v>368</v>
      </c>
      <c r="H66" s="16" t="s">
        <v>28</v>
      </c>
      <c r="I66" s="16" t="s">
        <v>386</v>
      </c>
      <c r="J66" s="37">
        <v>43405</v>
      </c>
      <c r="K66" s="14"/>
      <c r="L66" s="17">
        <v>15400</v>
      </c>
      <c r="M66" s="18">
        <f t="shared" si="9"/>
        <v>441.98</v>
      </c>
      <c r="N66" s="18">
        <f t="shared" si="10"/>
        <v>1093.3999999999999</v>
      </c>
      <c r="O66" s="19">
        <f t="shared" si="7"/>
        <v>184.8</v>
      </c>
      <c r="P66" s="18">
        <f t="shared" si="11"/>
        <v>468.16</v>
      </c>
      <c r="Q66" s="18">
        <f t="shared" si="12"/>
        <v>1091.8600000000001</v>
      </c>
      <c r="R66" s="18"/>
      <c r="S66" s="18">
        <f t="shared" si="13"/>
        <v>3280.2</v>
      </c>
      <c r="T66" s="18">
        <f t="shared" si="8"/>
        <v>910.1400000000001</v>
      </c>
      <c r="U66" s="18">
        <f t="shared" si="14"/>
        <v>2370.06</v>
      </c>
      <c r="V66" s="18">
        <f t="shared" si="15"/>
        <v>14489.86</v>
      </c>
      <c r="W66" s="27">
        <v>200019601291143</v>
      </c>
    </row>
    <row r="67" spans="2:23" ht="24" x14ac:dyDescent="0.25">
      <c r="B67" s="13">
        <v>58</v>
      </c>
      <c r="C67" s="15" t="s">
        <v>105</v>
      </c>
      <c r="D67" s="15" t="s">
        <v>254</v>
      </c>
      <c r="E67" s="15" t="s">
        <v>255</v>
      </c>
      <c r="F67" s="15" t="s">
        <v>447</v>
      </c>
      <c r="G67" s="15" t="s">
        <v>369</v>
      </c>
      <c r="H67" s="16" t="s">
        <v>28</v>
      </c>
      <c r="I67" s="16" t="s">
        <v>386</v>
      </c>
      <c r="J67" s="37">
        <v>43435</v>
      </c>
      <c r="K67" s="14"/>
      <c r="L67" s="17">
        <v>10000</v>
      </c>
      <c r="M67" s="18">
        <f t="shared" si="9"/>
        <v>287</v>
      </c>
      <c r="N67" s="18">
        <f t="shared" si="10"/>
        <v>709.99999999999989</v>
      </c>
      <c r="O67" s="19">
        <f t="shared" si="7"/>
        <v>120</v>
      </c>
      <c r="P67" s="18">
        <f t="shared" si="11"/>
        <v>304</v>
      </c>
      <c r="Q67" s="18">
        <f t="shared" si="12"/>
        <v>709</v>
      </c>
      <c r="R67" s="18"/>
      <c r="S67" s="18">
        <f t="shared" si="13"/>
        <v>2130</v>
      </c>
      <c r="T67" s="18">
        <f t="shared" si="8"/>
        <v>591</v>
      </c>
      <c r="U67" s="18">
        <f t="shared" si="14"/>
        <v>1539</v>
      </c>
      <c r="V67" s="18">
        <f t="shared" si="15"/>
        <v>9409</v>
      </c>
      <c r="W67" s="27">
        <v>200019601375810</v>
      </c>
    </row>
    <row r="68" spans="2:23" ht="24" x14ac:dyDescent="0.25">
      <c r="B68" s="13">
        <v>59</v>
      </c>
      <c r="C68" s="15" t="s">
        <v>106</v>
      </c>
      <c r="D68" s="15" t="s">
        <v>256</v>
      </c>
      <c r="E68" s="15" t="s">
        <v>257</v>
      </c>
      <c r="F68" s="15" t="s">
        <v>447</v>
      </c>
      <c r="G68" s="15" t="s">
        <v>370</v>
      </c>
      <c r="H68" s="16" t="s">
        <v>28</v>
      </c>
      <c r="I68" s="16" t="s">
        <v>386</v>
      </c>
      <c r="J68" s="37">
        <v>43497</v>
      </c>
      <c r="K68" s="14"/>
      <c r="L68" s="17">
        <v>13200</v>
      </c>
      <c r="M68" s="18">
        <f t="shared" si="9"/>
        <v>378.84</v>
      </c>
      <c r="N68" s="18">
        <f t="shared" si="10"/>
        <v>937.19999999999993</v>
      </c>
      <c r="O68" s="19">
        <f t="shared" si="7"/>
        <v>158.4</v>
      </c>
      <c r="P68" s="18">
        <f t="shared" si="11"/>
        <v>401.28</v>
      </c>
      <c r="Q68" s="18">
        <f t="shared" si="12"/>
        <v>935.88000000000011</v>
      </c>
      <c r="R68" s="18"/>
      <c r="S68" s="18">
        <f t="shared" si="13"/>
        <v>2811.6000000000004</v>
      </c>
      <c r="T68" s="18">
        <f t="shared" si="8"/>
        <v>780.11999999999989</v>
      </c>
      <c r="U68" s="18">
        <f t="shared" si="14"/>
        <v>2031.48</v>
      </c>
      <c r="V68" s="18">
        <f t="shared" si="15"/>
        <v>12419.880000000001</v>
      </c>
      <c r="W68" s="27">
        <v>200019601545831</v>
      </c>
    </row>
    <row r="69" spans="2:23" ht="24" x14ac:dyDescent="0.25">
      <c r="B69" s="13">
        <v>60</v>
      </c>
      <c r="C69" s="15" t="s">
        <v>107</v>
      </c>
      <c r="D69" s="15" t="s">
        <v>258</v>
      </c>
      <c r="E69" s="15" t="s">
        <v>259</v>
      </c>
      <c r="F69" s="15" t="s">
        <v>326</v>
      </c>
      <c r="G69" s="15" t="s">
        <v>335</v>
      </c>
      <c r="H69" s="16" t="s">
        <v>28</v>
      </c>
      <c r="I69" s="16" t="s">
        <v>385</v>
      </c>
      <c r="J69" s="37">
        <v>43525</v>
      </c>
      <c r="K69" s="14"/>
      <c r="L69" s="17">
        <v>16500</v>
      </c>
      <c r="M69" s="18">
        <f t="shared" si="9"/>
        <v>473.55</v>
      </c>
      <c r="N69" s="18">
        <f t="shared" si="10"/>
        <v>1171.5</v>
      </c>
      <c r="O69" s="19">
        <f t="shared" si="7"/>
        <v>198</v>
      </c>
      <c r="P69" s="18">
        <f t="shared" si="11"/>
        <v>501.6</v>
      </c>
      <c r="Q69" s="18">
        <f t="shared" si="12"/>
        <v>1169.8500000000001</v>
      </c>
      <c r="R69" s="18"/>
      <c r="S69" s="18">
        <f t="shared" si="13"/>
        <v>3514.5</v>
      </c>
      <c r="T69" s="18">
        <f t="shared" si="8"/>
        <v>975.15000000000009</v>
      </c>
      <c r="U69" s="18">
        <f t="shared" si="14"/>
        <v>2539.3500000000004</v>
      </c>
      <c r="V69" s="18">
        <f t="shared" si="15"/>
        <v>15524.85</v>
      </c>
      <c r="W69" s="27">
        <v>200019601604402</v>
      </c>
    </row>
    <row r="70" spans="2:23" ht="24" x14ac:dyDescent="0.25">
      <c r="B70" s="13">
        <v>61</v>
      </c>
      <c r="C70" s="15" t="s">
        <v>108</v>
      </c>
      <c r="D70" s="15" t="s">
        <v>260</v>
      </c>
      <c r="E70" s="15" t="s">
        <v>261</v>
      </c>
      <c r="F70" s="15" t="s">
        <v>352</v>
      </c>
      <c r="G70" s="15" t="s">
        <v>353</v>
      </c>
      <c r="H70" s="16" t="s">
        <v>28</v>
      </c>
      <c r="I70" s="16" t="s">
        <v>385</v>
      </c>
      <c r="J70" s="37">
        <v>43525</v>
      </c>
      <c r="K70" s="14"/>
      <c r="L70" s="17">
        <v>16500</v>
      </c>
      <c r="M70" s="18">
        <f t="shared" si="9"/>
        <v>473.55</v>
      </c>
      <c r="N70" s="18">
        <f t="shared" si="10"/>
        <v>1171.5</v>
      </c>
      <c r="O70" s="19">
        <f t="shared" si="7"/>
        <v>198</v>
      </c>
      <c r="P70" s="18">
        <f t="shared" si="11"/>
        <v>501.6</v>
      </c>
      <c r="Q70" s="18">
        <f t="shared" si="12"/>
        <v>1169.8500000000001</v>
      </c>
      <c r="R70" s="18"/>
      <c r="S70" s="18">
        <f t="shared" si="13"/>
        <v>3514.5</v>
      </c>
      <c r="T70" s="18">
        <f t="shared" si="8"/>
        <v>975.15000000000009</v>
      </c>
      <c r="U70" s="18">
        <f t="shared" si="14"/>
        <v>2539.3500000000004</v>
      </c>
      <c r="V70" s="18">
        <f t="shared" si="15"/>
        <v>15524.85</v>
      </c>
      <c r="W70" s="27">
        <v>200019601607859</v>
      </c>
    </row>
    <row r="71" spans="2:23" ht="24" x14ac:dyDescent="0.25">
      <c r="B71" s="13">
        <v>62</v>
      </c>
      <c r="C71" s="15" t="s">
        <v>109</v>
      </c>
      <c r="D71" s="15" t="s">
        <v>262</v>
      </c>
      <c r="E71" s="15" t="s">
        <v>263</v>
      </c>
      <c r="F71" s="15" t="s">
        <v>352</v>
      </c>
      <c r="G71" s="15" t="s">
        <v>353</v>
      </c>
      <c r="H71" s="16" t="s">
        <v>28</v>
      </c>
      <c r="I71" s="16" t="s">
        <v>385</v>
      </c>
      <c r="J71" s="37">
        <v>43525</v>
      </c>
      <c r="K71" s="14"/>
      <c r="L71" s="17">
        <v>16500</v>
      </c>
      <c r="M71" s="18">
        <f t="shared" ref="M71:M101" si="16">L71*2.87%</f>
        <v>473.55</v>
      </c>
      <c r="N71" s="18">
        <f t="shared" ref="N71:N103" si="17">L71*7.1%</f>
        <v>1171.5</v>
      </c>
      <c r="O71" s="19">
        <f t="shared" si="7"/>
        <v>198</v>
      </c>
      <c r="P71" s="18">
        <f t="shared" ref="P71:P103" si="18">L71*3.04%</f>
        <v>501.6</v>
      </c>
      <c r="Q71" s="18">
        <f t="shared" ref="Q71:Q103" si="19">L71*7.09%</f>
        <v>1169.8500000000001</v>
      </c>
      <c r="R71" s="18"/>
      <c r="S71" s="18">
        <f t="shared" ref="S71:S101" si="20">SUM(M71:R71)</f>
        <v>3514.5</v>
      </c>
      <c r="T71" s="18">
        <f t="shared" si="8"/>
        <v>975.15000000000009</v>
      </c>
      <c r="U71" s="18">
        <f t="shared" ref="U71:U103" si="21">+N71+O71+Q71</f>
        <v>2539.3500000000004</v>
      </c>
      <c r="V71" s="18">
        <f t="shared" ref="V71:V103" si="22">L71-T71</f>
        <v>15524.85</v>
      </c>
      <c r="W71" s="27">
        <v>200019601607860</v>
      </c>
    </row>
    <row r="72" spans="2:23" ht="24" x14ac:dyDescent="0.25">
      <c r="B72" s="13">
        <v>63</v>
      </c>
      <c r="C72" s="15" t="s">
        <v>110</v>
      </c>
      <c r="D72" s="15" t="s">
        <v>264</v>
      </c>
      <c r="E72" s="15" t="s">
        <v>265</v>
      </c>
      <c r="F72" s="15" t="s">
        <v>337</v>
      </c>
      <c r="G72" s="15" t="s">
        <v>327</v>
      </c>
      <c r="H72" s="16" t="s">
        <v>28</v>
      </c>
      <c r="I72" s="16" t="s">
        <v>385</v>
      </c>
      <c r="J72" s="37">
        <v>43525</v>
      </c>
      <c r="K72" s="14"/>
      <c r="L72" s="17">
        <v>10000</v>
      </c>
      <c r="M72" s="18">
        <f t="shared" si="16"/>
        <v>287</v>
      </c>
      <c r="N72" s="18">
        <f t="shared" si="17"/>
        <v>709.99999999999989</v>
      </c>
      <c r="O72" s="19">
        <f t="shared" si="7"/>
        <v>120</v>
      </c>
      <c r="P72" s="18">
        <f t="shared" si="18"/>
        <v>304</v>
      </c>
      <c r="Q72" s="18">
        <f t="shared" si="19"/>
        <v>709</v>
      </c>
      <c r="R72" s="18"/>
      <c r="S72" s="18">
        <f t="shared" si="20"/>
        <v>2130</v>
      </c>
      <c r="T72" s="18">
        <f t="shared" ref="T72:T104" si="23">+M72+P72+R72</f>
        <v>591</v>
      </c>
      <c r="U72" s="18">
        <f t="shared" si="21"/>
        <v>1539</v>
      </c>
      <c r="V72" s="18">
        <f t="shared" si="22"/>
        <v>9409</v>
      </c>
      <c r="W72" s="27">
        <v>200019601607851</v>
      </c>
    </row>
    <row r="73" spans="2:23" ht="24" x14ac:dyDescent="0.25">
      <c r="B73" s="13">
        <v>64</v>
      </c>
      <c r="C73" s="15" t="s">
        <v>111</v>
      </c>
      <c r="D73" s="15" t="s">
        <v>266</v>
      </c>
      <c r="E73" s="15" t="s">
        <v>267</v>
      </c>
      <c r="F73" s="15" t="s">
        <v>371</v>
      </c>
      <c r="G73" s="15" t="s">
        <v>327</v>
      </c>
      <c r="H73" s="16" t="s">
        <v>28</v>
      </c>
      <c r="I73" s="16" t="s">
        <v>385</v>
      </c>
      <c r="J73" s="37">
        <v>43586</v>
      </c>
      <c r="K73" s="14"/>
      <c r="L73" s="17">
        <v>16500</v>
      </c>
      <c r="M73" s="18">
        <f t="shared" si="16"/>
        <v>473.55</v>
      </c>
      <c r="N73" s="18">
        <f t="shared" si="17"/>
        <v>1171.5</v>
      </c>
      <c r="O73" s="19">
        <f t="shared" ref="O73:O103" si="24">L73*1.2%</f>
        <v>198</v>
      </c>
      <c r="P73" s="18">
        <f t="shared" si="18"/>
        <v>501.6</v>
      </c>
      <c r="Q73" s="18">
        <f t="shared" si="19"/>
        <v>1169.8500000000001</v>
      </c>
      <c r="R73" s="18">
        <v>1577.45</v>
      </c>
      <c r="S73" s="18">
        <f>SUM(M73:R73)</f>
        <v>5091.95</v>
      </c>
      <c r="T73" s="18">
        <f>+M73+P73+R73</f>
        <v>2552.6000000000004</v>
      </c>
      <c r="U73" s="18">
        <f t="shared" si="21"/>
        <v>2539.3500000000004</v>
      </c>
      <c r="V73" s="18">
        <f t="shared" si="22"/>
        <v>13947.4</v>
      </c>
      <c r="W73" s="27">
        <v>200019601784136</v>
      </c>
    </row>
    <row r="74" spans="2:23" ht="24" x14ac:dyDescent="0.25">
      <c r="B74" s="13">
        <v>65</v>
      </c>
      <c r="C74" s="15" t="s">
        <v>112</v>
      </c>
      <c r="D74" s="15" t="s">
        <v>268</v>
      </c>
      <c r="E74" s="15" t="s">
        <v>269</v>
      </c>
      <c r="F74" s="15" t="s">
        <v>352</v>
      </c>
      <c r="G74" s="15" t="s">
        <v>353</v>
      </c>
      <c r="H74" s="16" t="s">
        <v>28</v>
      </c>
      <c r="I74" s="16" t="s">
        <v>385</v>
      </c>
      <c r="J74" s="37">
        <v>43586</v>
      </c>
      <c r="K74" s="14"/>
      <c r="L74" s="17">
        <v>16500</v>
      </c>
      <c r="M74" s="18">
        <f t="shared" si="16"/>
        <v>473.55</v>
      </c>
      <c r="N74" s="18">
        <f t="shared" si="17"/>
        <v>1171.5</v>
      </c>
      <c r="O74" s="19">
        <f t="shared" si="24"/>
        <v>198</v>
      </c>
      <c r="P74" s="18">
        <f t="shared" si="18"/>
        <v>501.6</v>
      </c>
      <c r="Q74" s="18">
        <f t="shared" si="19"/>
        <v>1169.8500000000001</v>
      </c>
      <c r="R74" s="18"/>
      <c r="S74" s="18">
        <f t="shared" si="20"/>
        <v>3514.5</v>
      </c>
      <c r="T74" s="18">
        <f t="shared" si="23"/>
        <v>975.15000000000009</v>
      </c>
      <c r="U74" s="18">
        <f t="shared" si="21"/>
        <v>2539.3500000000004</v>
      </c>
      <c r="V74" s="18">
        <f t="shared" si="22"/>
        <v>15524.85</v>
      </c>
      <c r="W74" s="27">
        <v>200019601784137</v>
      </c>
    </row>
    <row r="75" spans="2:23" ht="24" x14ac:dyDescent="0.25">
      <c r="B75" s="13">
        <v>66</v>
      </c>
      <c r="C75" s="15" t="s">
        <v>113</v>
      </c>
      <c r="D75" s="15" t="s">
        <v>270</v>
      </c>
      <c r="E75" s="15" t="s">
        <v>271</v>
      </c>
      <c r="F75" s="15" t="s">
        <v>343</v>
      </c>
      <c r="G75" s="15" t="s">
        <v>372</v>
      </c>
      <c r="H75" s="16" t="s">
        <v>28</v>
      </c>
      <c r="I75" s="16" t="s">
        <v>388</v>
      </c>
      <c r="J75" s="37" t="s">
        <v>389</v>
      </c>
      <c r="K75" s="14"/>
      <c r="L75" s="17">
        <v>21000</v>
      </c>
      <c r="M75" s="18">
        <f t="shared" si="16"/>
        <v>602.70000000000005</v>
      </c>
      <c r="N75" s="18">
        <f t="shared" si="17"/>
        <v>1490.9999999999998</v>
      </c>
      <c r="O75" s="19">
        <f t="shared" si="24"/>
        <v>252</v>
      </c>
      <c r="P75" s="18">
        <f t="shared" si="18"/>
        <v>638.4</v>
      </c>
      <c r="Q75" s="18">
        <f t="shared" si="19"/>
        <v>1488.9</v>
      </c>
      <c r="R75" s="18"/>
      <c r="S75" s="18">
        <f t="shared" si="20"/>
        <v>4473</v>
      </c>
      <c r="T75" s="18">
        <f t="shared" si="23"/>
        <v>1241.0999999999999</v>
      </c>
      <c r="U75" s="18">
        <f t="shared" si="21"/>
        <v>3231.8999999999996</v>
      </c>
      <c r="V75" s="18">
        <f t="shared" si="22"/>
        <v>19758.900000000001</v>
      </c>
      <c r="W75" s="27">
        <v>200019601844441</v>
      </c>
    </row>
    <row r="76" spans="2:23" ht="24" x14ac:dyDescent="0.25">
      <c r="B76" s="13">
        <v>67</v>
      </c>
      <c r="C76" s="15" t="s">
        <v>114</v>
      </c>
      <c r="D76" s="15" t="s">
        <v>272</v>
      </c>
      <c r="E76" s="15" t="s">
        <v>273</v>
      </c>
      <c r="F76" s="15" t="s">
        <v>363</v>
      </c>
      <c r="G76" s="15" t="s">
        <v>373</v>
      </c>
      <c r="H76" s="16" t="s">
        <v>28</v>
      </c>
      <c r="I76" s="16" t="s">
        <v>29</v>
      </c>
      <c r="J76" s="37">
        <v>43647</v>
      </c>
      <c r="K76" s="14"/>
      <c r="L76" s="17">
        <v>13200</v>
      </c>
      <c r="M76" s="18">
        <f t="shared" si="16"/>
        <v>378.84</v>
      </c>
      <c r="N76" s="18">
        <f t="shared" si="17"/>
        <v>937.19999999999993</v>
      </c>
      <c r="O76" s="19">
        <f t="shared" si="24"/>
        <v>158.4</v>
      </c>
      <c r="P76" s="18">
        <f t="shared" si="18"/>
        <v>401.28</v>
      </c>
      <c r="Q76" s="18">
        <f t="shared" si="19"/>
        <v>935.88000000000011</v>
      </c>
      <c r="R76" s="18"/>
      <c r="S76" s="18">
        <f t="shared" si="20"/>
        <v>2811.6000000000004</v>
      </c>
      <c r="T76" s="18">
        <f t="shared" si="23"/>
        <v>780.11999999999989</v>
      </c>
      <c r="U76" s="18">
        <f t="shared" si="21"/>
        <v>2031.48</v>
      </c>
      <c r="V76" s="18">
        <f t="shared" si="22"/>
        <v>12419.880000000001</v>
      </c>
      <c r="W76" s="27">
        <v>200019601938473</v>
      </c>
    </row>
    <row r="77" spans="2:23" ht="24" x14ac:dyDescent="0.25">
      <c r="B77" s="13">
        <v>68</v>
      </c>
      <c r="C77" s="15" t="s">
        <v>115</v>
      </c>
      <c r="D77" s="15" t="s">
        <v>238</v>
      </c>
      <c r="E77" s="15" t="s">
        <v>274</v>
      </c>
      <c r="F77" s="15" t="s">
        <v>352</v>
      </c>
      <c r="G77" s="15" t="s">
        <v>353</v>
      </c>
      <c r="H77" s="16" t="s">
        <v>28</v>
      </c>
      <c r="I77" s="16" t="s">
        <v>385</v>
      </c>
      <c r="J77" s="37">
        <v>43770</v>
      </c>
      <c r="K77" s="14"/>
      <c r="L77" s="17">
        <v>15000</v>
      </c>
      <c r="M77" s="18">
        <f t="shared" si="16"/>
        <v>430.5</v>
      </c>
      <c r="N77" s="18">
        <f t="shared" si="17"/>
        <v>1065</v>
      </c>
      <c r="O77" s="19">
        <f t="shared" si="24"/>
        <v>180</v>
      </c>
      <c r="P77" s="18">
        <f t="shared" si="18"/>
        <v>456</v>
      </c>
      <c r="Q77" s="18">
        <f t="shared" si="19"/>
        <v>1063.5</v>
      </c>
      <c r="R77" s="18"/>
      <c r="S77" s="18">
        <f t="shared" si="20"/>
        <v>3195</v>
      </c>
      <c r="T77" s="18">
        <f t="shared" si="23"/>
        <v>886.5</v>
      </c>
      <c r="U77" s="18">
        <f t="shared" si="21"/>
        <v>2308.5</v>
      </c>
      <c r="V77" s="18">
        <f t="shared" si="22"/>
        <v>14113.5</v>
      </c>
      <c r="W77" s="27">
        <v>200019602277694</v>
      </c>
    </row>
    <row r="78" spans="2:23" ht="24" x14ac:dyDescent="0.25">
      <c r="B78" s="13">
        <v>69</v>
      </c>
      <c r="C78" s="15" t="s">
        <v>116</v>
      </c>
      <c r="D78" s="15" t="s">
        <v>275</v>
      </c>
      <c r="E78" s="15" t="s">
        <v>276</v>
      </c>
      <c r="F78" s="15" t="s">
        <v>363</v>
      </c>
      <c r="G78" s="15" t="s">
        <v>364</v>
      </c>
      <c r="H78" s="16" t="s">
        <v>28</v>
      </c>
      <c r="I78" s="16" t="s">
        <v>29</v>
      </c>
      <c r="J78" s="37">
        <v>43837</v>
      </c>
      <c r="K78" s="14"/>
      <c r="L78" s="17">
        <v>15000</v>
      </c>
      <c r="M78" s="18">
        <f t="shared" si="16"/>
        <v>430.5</v>
      </c>
      <c r="N78" s="18">
        <f t="shared" si="17"/>
        <v>1065</v>
      </c>
      <c r="O78" s="19">
        <f t="shared" si="24"/>
        <v>180</v>
      </c>
      <c r="P78" s="18">
        <f t="shared" si="18"/>
        <v>456</v>
      </c>
      <c r="Q78" s="18">
        <f t="shared" si="19"/>
        <v>1063.5</v>
      </c>
      <c r="R78" s="18"/>
      <c r="S78" s="18">
        <f t="shared" si="20"/>
        <v>3195</v>
      </c>
      <c r="T78" s="18">
        <f t="shared" si="23"/>
        <v>886.5</v>
      </c>
      <c r="U78" s="18">
        <f t="shared" si="21"/>
        <v>2308.5</v>
      </c>
      <c r="V78" s="18">
        <f t="shared" si="22"/>
        <v>14113.5</v>
      </c>
      <c r="W78" s="27">
        <v>200019602405196</v>
      </c>
    </row>
    <row r="79" spans="2:23" ht="24" x14ac:dyDescent="0.25">
      <c r="B79" s="13">
        <v>70</v>
      </c>
      <c r="C79" s="15" t="s">
        <v>117</v>
      </c>
      <c r="D79" s="15" t="s">
        <v>277</v>
      </c>
      <c r="E79" s="15" t="s">
        <v>278</v>
      </c>
      <c r="F79" s="15" t="s">
        <v>326</v>
      </c>
      <c r="G79" s="15" t="s">
        <v>374</v>
      </c>
      <c r="H79" s="16" t="s">
        <v>28</v>
      </c>
      <c r="I79" s="16" t="s">
        <v>388</v>
      </c>
      <c r="J79" s="37">
        <v>43837</v>
      </c>
      <c r="K79" s="14"/>
      <c r="L79" s="17">
        <v>35000</v>
      </c>
      <c r="M79" s="18">
        <f t="shared" si="16"/>
        <v>1004.5</v>
      </c>
      <c r="N79" s="18">
        <f t="shared" si="17"/>
        <v>2485</v>
      </c>
      <c r="O79" s="19">
        <f t="shared" si="24"/>
        <v>420</v>
      </c>
      <c r="P79" s="18">
        <f t="shared" si="18"/>
        <v>1064</v>
      </c>
      <c r="Q79" s="18">
        <f t="shared" si="19"/>
        <v>2481.5</v>
      </c>
      <c r="R79" s="18"/>
      <c r="S79" s="18">
        <f t="shared" si="20"/>
        <v>7455</v>
      </c>
      <c r="T79" s="18">
        <f t="shared" si="23"/>
        <v>2068.5</v>
      </c>
      <c r="U79" s="18">
        <f t="shared" si="21"/>
        <v>5386.5</v>
      </c>
      <c r="V79" s="18">
        <f t="shared" si="22"/>
        <v>32931.5</v>
      </c>
      <c r="W79" s="27">
        <v>200019601607855</v>
      </c>
    </row>
    <row r="80" spans="2:23" ht="24" x14ac:dyDescent="0.25">
      <c r="B80" s="13">
        <v>71</v>
      </c>
      <c r="C80" s="15" t="s">
        <v>118</v>
      </c>
      <c r="D80" s="15" t="s">
        <v>279</v>
      </c>
      <c r="E80" s="15" t="s">
        <v>280</v>
      </c>
      <c r="F80" s="15" t="s">
        <v>340</v>
      </c>
      <c r="G80" s="15" t="s">
        <v>356</v>
      </c>
      <c r="H80" s="16" t="s">
        <v>28</v>
      </c>
      <c r="I80" s="16" t="s">
        <v>386</v>
      </c>
      <c r="J80" s="37">
        <v>43864</v>
      </c>
      <c r="K80" s="14"/>
      <c r="L80" s="17">
        <v>3666.67</v>
      </c>
      <c r="M80" s="18">
        <f t="shared" si="16"/>
        <v>105.233429</v>
      </c>
      <c r="N80" s="18">
        <f t="shared" si="17"/>
        <v>260.33357000000001</v>
      </c>
      <c r="O80" s="19">
        <f t="shared" si="24"/>
        <v>44.000039999999998</v>
      </c>
      <c r="P80" s="18">
        <f t="shared" si="18"/>
        <v>111.466768</v>
      </c>
      <c r="Q80" s="18">
        <f t="shared" si="19"/>
        <v>259.966903</v>
      </c>
      <c r="R80" s="18"/>
      <c r="S80" s="18">
        <f t="shared" si="20"/>
        <v>781.00071000000003</v>
      </c>
      <c r="T80" s="18">
        <f t="shared" si="23"/>
        <v>216.700197</v>
      </c>
      <c r="U80" s="18">
        <f t="shared" si="21"/>
        <v>564.30051300000002</v>
      </c>
      <c r="V80" s="18">
        <f t="shared" si="22"/>
        <v>3449.969803</v>
      </c>
      <c r="W80" s="27">
        <v>200019602470891</v>
      </c>
    </row>
    <row r="81" spans="2:23" ht="24" x14ac:dyDescent="0.25">
      <c r="B81" s="13">
        <v>72</v>
      </c>
      <c r="C81" s="15" t="s">
        <v>119</v>
      </c>
      <c r="D81" s="15" t="s">
        <v>281</v>
      </c>
      <c r="E81" s="15" t="s">
        <v>282</v>
      </c>
      <c r="F81" s="15" t="s">
        <v>328</v>
      </c>
      <c r="G81" s="15" t="s">
        <v>327</v>
      </c>
      <c r="H81" s="16" t="s">
        <v>28</v>
      </c>
      <c r="I81" s="16" t="s">
        <v>385</v>
      </c>
      <c r="J81" s="37">
        <v>43864</v>
      </c>
      <c r="K81" s="14"/>
      <c r="L81" s="17">
        <v>12000</v>
      </c>
      <c r="M81" s="18">
        <f t="shared" si="16"/>
        <v>344.4</v>
      </c>
      <c r="N81" s="18">
        <f t="shared" si="17"/>
        <v>851.99999999999989</v>
      </c>
      <c r="O81" s="19">
        <f t="shared" si="24"/>
        <v>144</v>
      </c>
      <c r="P81" s="18">
        <f t="shared" si="18"/>
        <v>364.8</v>
      </c>
      <c r="Q81" s="18">
        <f t="shared" si="19"/>
        <v>850.80000000000007</v>
      </c>
      <c r="R81" s="18"/>
      <c r="S81" s="18">
        <f t="shared" si="20"/>
        <v>2556</v>
      </c>
      <c r="T81" s="18">
        <f t="shared" si="23"/>
        <v>709.2</v>
      </c>
      <c r="U81" s="18">
        <f t="shared" si="21"/>
        <v>1846.8</v>
      </c>
      <c r="V81" s="18">
        <f t="shared" si="22"/>
        <v>11290.8</v>
      </c>
      <c r="W81" s="27">
        <v>200019602491007</v>
      </c>
    </row>
    <row r="82" spans="2:23" ht="24" x14ac:dyDescent="0.25">
      <c r="B82" s="13">
        <v>73</v>
      </c>
      <c r="C82" s="15" t="s">
        <v>120</v>
      </c>
      <c r="D82" s="15" t="s">
        <v>283</v>
      </c>
      <c r="E82" s="15" t="s">
        <v>284</v>
      </c>
      <c r="F82" s="15" t="s">
        <v>363</v>
      </c>
      <c r="G82" s="15" t="s">
        <v>375</v>
      </c>
      <c r="H82" s="16" t="s">
        <v>28</v>
      </c>
      <c r="I82" s="16" t="s">
        <v>29</v>
      </c>
      <c r="J82" s="37">
        <v>43864</v>
      </c>
      <c r="K82" s="14"/>
      <c r="L82" s="17">
        <v>10000</v>
      </c>
      <c r="M82" s="18">
        <f t="shared" si="16"/>
        <v>287</v>
      </c>
      <c r="N82" s="18">
        <f t="shared" si="17"/>
        <v>709.99999999999989</v>
      </c>
      <c r="O82" s="19">
        <f t="shared" si="24"/>
        <v>120</v>
      </c>
      <c r="P82" s="18">
        <f t="shared" si="18"/>
        <v>304</v>
      </c>
      <c r="Q82" s="18">
        <f t="shared" si="19"/>
        <v>709</v>
      </c>
      <c r="R82" s="18"/>
      <c r="S82" s="18">
        <f t="shared" si="20"/>
        <v>2130</v>
      </c>
      <c r="T82" s="18">
        <f t="shared" si="23"/>
        <v>591</v>
      </c>
      <c r="U82" s="18">
        <f t="shared" si="21"/>
        <v>1539</v>
      </c>
      <c r="V82" s="18">
        <f t="shared" si="22"/>
        <v>9409</v>
      </c>
      <c r="W82" s="27">
        <v>200019602491008</v>
      </c>
    </row>
    <row r="83" spans="2:23" ht="24" x14ac:dyDescent="0.25">
      <c r="B83" s="13">
        <v>74</v>
      </c>
      <c r="C83" s="15" t="s">
        <v>121</v>
      </c>
      <c r="D83" s="15" t="s">
        <v>285</v>
      </c>
      <c r="E83" s="15" t="s">
        <v>286</v>
      </c>
      <c r="F83" s="15" t="s">
        <v>348</v>
      </c>
      <c r="G83" s="15" t="s">
        <v>349</v>
      </c>
      <c r="H83" s="16" t="s">
        <v>28</v>
      </c>
      <c r="I83" s="16" t="s">
        <v>386</v>
      </c>
      <c r="J83" s="37">
        <v>43864</v>
      </c>
      <c r="K83" s="14"/>
      <c r="L83" s="17">
        <v>10000</v>
      </c>
      <c r="M83" s="18">
        <f t="shared" si="16"/>
        <v>287</v>
      </c>
      <c r="N83" s="18">
        <f t="shared" si="17"/>
        <v>709.99999999999989</v>
      </c>
      <c r="O83" s="19">
        <f t="shared" si="24"/>
        <v>120</v>
      </c>
      <c r="P83" s="18">
        <f t="shared" si="18"/>
        <v>304</v>
      </c>
      <c r="Q83" s="18">
        <f t="shared" si="19"/>
        <v>709</v>
      </c>
      <c r="R83" s="18"/>
      <c r="S83" s="18">
        <f t="shared" si="20"/>
        <v>2130</v>
      </c>
      <c r="T83" s="18">
        <f t="shared" si="23"/>
        <v>591</v>
      </c>
      <c r="U83" s="18">
        <f t="shared" si="21"/>
        <v>1539</v>
      </c>
      <c r="V83" s="18">
        <f t="shared" si="22"/>
        <v>9409</v>
      </c>
      <c r="W83" s="27">
        <v>200019602491009</v>
      </c>
    </row>
    <row r="84" spans="2:23" ht="24" x14ac:dyDescent="0.25">
      <c r="B84" s="13">
        <v>75</v>
      </c>
      <c r="C84" s="15" t="s">
        <v>122</v>
      </c>
      <c r="D84" s="15" t="s">
        <v>287</v>
      </c>
      <c r="E84" s="15" t="s">
        <v>288</v>
      </c>
      <c r="F84" s="15" t="s">
        <v>340</v>
      </c>
      <c r="G84" s="15" t="s">
        <v>340</v>
      </c>
      <c r="H84" s="16" t="s">
        <v>28</v>
      </c>
      <c r="I84" s="16" t="s">
        <v>386</v>
      </c>
      <c r="J84" s="37">
        <v>43923</v>
      </c>
      <c r="K84" s="14"/>
      <c r="L84" s="17">
        <v>10000</v>
      </c>
      <c r="M84" s="18">
        <f t="shared" si="16"/>
        <v>287</v>
      </c>
      <c r="N84" s="18">
        <f t="shared" si="17"/>
        <v>709.99999999999989</v>
      </c>
      <c r="O84" s="19">
        <f t="shared" si="24"/>
        <v>120</v>
      </c>
      <c r="P84" s="18">
        <f t="shared" si="18"/>
        <v>304</v>
      </c>
      <c r="Q84" s="18">
        <f t="shared" si="19"/>
        <v>709</v>
      </c>
      <c r="R84" s="18"/>
      <c r="S84" s="18">
        <f t="shared" si="20"/>
        <v>2130</v>
      </c>
      <c r="T84" s="18">
        <f t="shared" si="23"/>
        <v>591</v>
      </c>
      <c r="U84" s="18">
        <f t="shared" si="21"/>
        <v>1539</v>
      </c>
      <c r="V84" s="18">
        <f t="shared" si="22"/>
        <v>9409</v>
      </c>
      <c r="W84" s="27">
        <v>200010302180229</v>
      </c>
    </row>
    <row r="85" spans="2:23" ht="24" x14ac:dyDescent="0.25">
      <c r="B85" s="13">
        <v>76</v>
      </c>
      <c r="C85" s="15" t="s">
        <v>123</v>
      </c>
      <c r="D85" s="15" t="s">
        <v>289</v>
      </c>
      <c r="E85" s="15" t="s">
        <v>290</v>
      </c>
      <c r="F85" s="15" t="s">
        <v>340</v>
      </c>
      <c r="G85" s="15" t="s">
        <v>356</v>
      </c>
      <c r="H85" s="16" t="s">
        <v>28</v>
      </c>
      <c r="I85" s="16" t="s">
        <v>386</v>
      </c>
      <c r="J85" s="37">
        <v>43929</v>
      </c>
      <c r="K85" s="14"/>
      <c r="L85" s="17">
        <v>10000</v>
      </c>
      <c r="M85" s="18">
        <f t="shared" si="16"/>
        <v>287</v>
      </c>
      <c r="N85" s="18">
        <f t="shared" si="17"/>
        <v>709.99999999999989</v>
      </c>
      <c r="O85" s="19">
        <f t="shared" si="24"/>
        <v>120</v>
      </c>
      <c r="P85" s="18">
        <f t="shared" si="18"/>
        <v>304</v>
      </c>
      <c r="Q85" s="18">
        <f t="shared" si="19"/>
        <v>709</v>
      </c>
      <c r="R85" s="18"/>
      <c r="S85" s="18">
        <f t="shared" si="20"/>
        <v>2130</v>
      </c>
      <c r="T85" s="18">
        <f t="shared" si="23"/>
        <v>591</v>
      </c>
      <c r="U85" s="18">
        <f t="shared" si="21"/>
        <v>1539</v>
      </c>
      <c r="V85" s="18">
        <f t="shared" si="22"/>
        <v>9409</v>
      </c>
      <c r="W85" s="27">
        <v>200019602739239</v>
      </c>
    </row>
    <row r="86" spans="2:23" ht="24" x14ac:dyDescent="0.25">
      <c r="B86" s="13">
        <v>77</v>
      </c>
      <c r="C86" s="15" t="s">
        <v>124</v>
      </c>
      <c r="D86" s="15" t="s">
        <v>291</v>
      </c>
      <c r="E86" s="15" t="s">
        <v>292</v>
      </c>
      <c r="F86" s="15" t="s">
        <v>360</v>
      </c>
      <c r="G86" s="15" t="s">
        <v>331</v>
      </c>
      <c r="H86" s="16" t="s">
        <v>28</v>
      </c>
      <c r="I86" s="16" t="s">
        <v>386</v>
      </c>
      <c r="J86" s="37">
        <v>43927</v>
      </c>
      <c r="K86" s="14"/>
      <c r="L86" s="17">
        <v>10000</v>
      </c>
      <c r="M86" s="18">
        <f t="shared" si="16"/>
        <v>287</v>
      </c>
      <c r="N86" s="18">
        <f t="shared" si="17"/>
        <v>709.99999999999989</v>
      </c>
      <c r="O86" s="19">
        <f t="shared" si="24"/>
        <v>120</v>
      </c>
      <c r="P86" s="18">
        <f t="shared" si="18"/>
        <v>304</v>
      </c>
      <c r="Q86" s="18">
        <f t="shared" si="19"/>
        <v>709</v>
      </c>
      <c r="R86" s="18"/>
      <c r="S86" s="18">
        <f t="shared" si="20"/>
        <v>2130</v>
      </c>
      <c r="T86" s="18">
        <f t="shared" si="23"/>
        <v>591</v>
      </c>
      <c r="U86" s="18">
        <f t="shared" si="21"/>
        <v>1539</v>
      </c>
      <c r="V86" s="18">
        <f t="shared" si="22"/>
        <v>9409</v>
      </c>
      <c r="W86" s="27">
        <v>200019602733369</v>
      </c>
    </row>
    <row r="87" spans="2:23" ht="24" x14ac:dyDescent="0.25">
      <c r="B87" s="13">
        <v>78</v>
      </c>
      <c r="C87" s="15" t="s">
        <v>125</v>
      </c>
      <c r="D87" s="15" t="s">
        <v>293</v>
      </c>
      <c r="E87" s="15" t="s">
        <v>294</v>
      </c>
      <c r="F87" s="15" t="s">
        <v>360</v>
      </c>
      <c r="G87" s="15" t="s">
        <v>331</v>
      </c>
      <c r="H87" s="16" t="s">
        <v>28</v>
      </c>
      <c r="I87" s="16" t="s">
        <v>386</v>
      </c>
      <c r="J87" s="37">
        <v>43914</v>
      </c>
      <c r="K87" s="14"/>
      <c r="L87" s="17">
        <v>10000</v>
      </c>
      <c r="M87" s="18">
        <f t="shared" si="16"/>
        <v>287</v>
      </c>
      <c r="N87" s="18">
        <f t="shared" si="17"/>
        <v>709.99999999999989</v>
      </c>
      <c r="O87" s="19">
        <f t="shared" si="24"/>
        <v>120</v>
      </c>
      <c r="P87" s="18">
        <f t="shared" si="18"/>
        <v>304</v>
      </c>
      <c r="Q87" s="18">
        <f t="shared" si="19"/>
        <v>709</v>
      </c>
      <c r="R87" s="18"/>
      <c r="S87" s="18">
        <f t="shared" si="20"/>
        <v>2130</v>
      </c>
      <c r="T87" s="18">
        <f t="shared" si="23"/>
        <v>591</v>
      </c>
      <c r="U87" s="18">
        <f t="shared" si="21"/>
        <v>1539</v>
      </c>
      <c r="V87" s="18">
        <f t="shared" si="22"/>
        <v>9409</v>
      </c>
      <c r="W87" s="27">
        <v>200019602733379</v>
      </c>
    </row>
    <row r="88" spans="2:23" ht="24" x14ac:dyDescent="0.25">
      <c r="B88" s="13">
        <v>79</v>
      </c>
      <c r="C88" s="15" t="s">
        <v>126</v>
      </c>
      <c r="D88" s="15" t="s">
        <v>295</v>
      </c>
      <c r="E88" s="15" t="s">
        <v>296</v>
      </c>
      <c r="F88" s="15" t="s">
        <v>360</v>
      </c>
      <c r="G88" s="15" t="s">
        <v>331</v>
      </c>
      <c r="H88" s="16" t="s">
        <v>28</v>
      </c>
      <c r="I88" s="16" t="s">
        <v>386</v>
      </c>
      <c r="J88" s="37">
        <v>43927</v>
      </c>
      <c r="K88" s="14"/>
      <c r="L88" s="17">
        <v>10000</v>
      </c>
      <c r="M88" s="18">
        <f t="shared" si="16"/>
        <v>287</v>
      </c>
      <c r="N88" s="18">
        <f t="shared" si="17"/>
        <v>709.99999999999989</v>
      </c>
      <c r="O88" s="19">
        <f t="shared" si="24"/>
        <v>120</v>
      </c>
      <c r="P88" s="18">
        <f t="shared" si="18"/>
        <v>304</v>
      </c>
      <c r="Q88" s="18">
        <f t="shared" si="19"/>
        <v>709</v>
      </c>
      <c r="R88" s="18"/>
      <c r="S88" s="18">
        <f t="shared" si="20"/>
        <v>2130</v>
      </c>
      <c r="T88" s="18">
        <f t="shared" si="23"/>
        <v>591</v>
      </c>
      <c r="U88" s="18">
        <f t="shared" si="21"/>
        <v>1539</v>
      </c>
      <c r="V88" s="18">
        <f t="shared" si="22"/>
        <v>9409</v>
      </c>
      <c r="W88" s="27">
        <v>200019602733380</v>
      </c>
    </row>
    <row r="89" spans="2:23" ht="24" x14ac:dyDescent="0.25">
      <c r="B89" s="13">
        <v>80</v>
      </c>
      <c r="C89" s="15" t="s">
        <v>127</v>
      </c>
      <c r="D89" s="15" t="s">
        <v>297</v>
      </c>
      <c r="E89" s="15" t="s">
        <v>207</v>
      </c>
      <c r="F89" s="15" t="s">
        <v>340</v>
      </c>
      <c r="G89" s="15" t="s">
        <v>356</v>
      </c>
      <c r="H89" s="16" t="s">
        <v>28</v>
      </c>
      <c r="I89" s="16" t="s">
        <v>386</v>
      </c>
      <c r="J89" s="37">
        <v>43927</v>
      </c>
      <c r="K89" s="14"/>
      <c r="L89" s="17">
        <v>10000</v>
      </c>
      <c r="M89" s="18">
        <f t="shared" si="16"/>
        <v>287</v>
      </c>
      <c r="N89" s="18">
        <f t="shared" si="17"/>
        <v>709.99999999999989</v>
      </c>
      <c r="O89" s="19">
        <f t="shared" si="24"/>
        <v>120</v>
      </c>
      <c r="P89" s="18">
        <f t="shared" si="18"/>
        <v>304</v>
      </c>
      <c r="Q89" s="18">
        <f t="shared" si="19"/>
        <v>709</v>
      </c>
      <c r="R89" s="18"/>
      <c r="S89" s="18">
        <f t="shared" si="20"/>
        <v>2130</v>
      </c>
      <c r="T89" s="18">
        <f t="shared" si="23"/>
        <v>591</v>
      </c>
      <c r="U89" s="18">
        <f t="shared" si="21"/>
        <v>1539</v>
      </c>
      <c r="V89" s="18">
        <f t="shared" si="22"/>
        <v>9409</v>
      </c>
      <c r="W89" s="27">
        <v>200019602733375</v>
      </c>
    </row>
    <row r="90" spans="2:23" ht="24" x14ac:dyDescent="0.25">
      <c r="B90" s="13">
        <v>81</v>
      </c>
      <c r="C90" s="15" t="s">
        <v>128</v>
      </c>
      <c r="D90" s="15" t="s">
        <v>298</v>
      </c>
      <c r="E90" s="15" t="s">
        <v>299</v>
      </c>
      <c r="F90" s="15" t="s">
        <v>360</v>
      </c>
      <c r="G90" s="15" t="s">
        <v>331</v>
      </c>
      <c r="H90" s="16" t="s">
        <v>28</v>
      </c>
      <c r="I90" s="16" t="s">
        <v>386</v>
      </c>
      <c r="J90" s="37">
        <v>43927</v>
      </c>
      <c r="K90" s="14"/>
      <c r="L90" s="17">
        <v>10000</v>
      </c>
      <c r="M90" s="18">
        <f t="shared" si="16"/>
        <v>287</v>
      </c>
      <c r="N90" s="18">
        <f t="shared" si="17"/>
        <v>709.99999999999989</v>
      </c>
      <c r="O90" s="19">
        <f t="shared" si="24"/>
        <v>120</v>
      </c>
      <c r="P90" s="18">
        <f t="shared" si="18"/>
        <v>304</v>
      </c>
      <c r="Q90" s="18">
        <f t="shared" si="19"/>
        <v>709</v>
      </c>
      <c r="R90" s="18"/>
      <c r="S90" s="18">
        <f t="shared" si="20"/>
        <v>2130</v>
      </c>
      <c r="T90" s="18">
        <f t="shared" si="23"/>
        <v>591</v>
      </c>
      <c r="U90" s="18">
        <f t="shared" si="21"/>
        <v>1539</v>
      </c>
      <c r="V90" s="18">
        <f t="shared" si="22"/>
        <v>9409</v>
      </c>
      <c r="W90" s="27">
        <v>200019602733368</v>
      </c>
    </row>
    <row r="91" spans="2:23" ht="24" x14ac:dyDescent="0.25">
      <c r="B91" s="13">
        <v>82</v>
      </c>
      <c r="C91" s="15" t="s">
        <v>129</v>
      </c>
      <c r="D91" s="15" t="s">
        <v>300</v>
      </c>
      <c r="E91" s="15" t="s">
        <v>301</v>
      </c>
      <c r="F91" s="15" t="s">
        <v>376</v>
      </c>
      <c r="G91" s="15" t="s">
        <v>377</v>
      </c>
      <c r="H91" s="16" t="s">
        <v>28</v>
      </c>
      <c r="I91" s="16" t="s">
        <v>29</v>
      </c>
      <c r="J91" s="37">
        <v>44013</v>
      </c>
      <c r="K91" s="14"/>
      <c r="L91" s="17">
        <v>17000</v>
      </c>
      <c r="M91" s="18">
        <f t="shared" si="16"/>
        <v>487.9</v>
      </c>
      <c r="N91" s="18">
        <f t="shared" si="17"/>
        <v>1207</v>
      </c>
      <c r="O91" s="19">
        <f t="shared" si="24"/>
        <v>204</v>
      </c>
      <c r="P91" s="18">
        <f t="shared" si="18"/>
        <v>516.79999999999995</v>
      </c>
      <c r="Q91" s="18">
        <f t="shared" si="19"/>
        <v>1205.3000000000002</v>
      </c>
      <c r="R91" s="18"/>
      <c r="S91" s="18">
        <f t="shared" si="20"/>
        <v>3621</v>
      </c>
      <c r="T91" s="18">
        <f t="shared" si="23"/>
        <v>1004.6999999999999</v>
      </c>
      <c r="U91" s="18">
        <f t="shared" si="21"/>
        <v>2616.3000000000002</v>
      </c>
      <c r="V91" s="18">
        <f t="shared" si="22"/>
        <v>15995.3</v>
      </c>
      <c r="W91" s="27">
        <v>200019602964718</v>
      </c>
    </row>
    <row r="92" spans="2:23" ht="24" x14ac:dyDescent="0.25">
      <c r="B92" s="13">
        <v>83</v>
      </c>
      <c r="C92" s="15" t="s">
        <v>130</v>
      </c>
      <c r="D92" s="15" t="s">
        <v>302</v>
      </c>
      <c r="E92" s="15" t="s">
        <v>303</v>
      </c>
      <c r="F92" s="15" t="s">
        <v>449</v>
      </c>
      <c r="G92" s="15" t="s">
        <v>378</v>
      </c>
      <c r="H92" s="16" t="s">
        <v>28</v>
      </c>
      <c r="I92" s="16" t="s">
        <v>388</v>
      </c>
      <c r="J92" s="37">
        <v>43838</v>
      </c>
      <c r="K92" s="14"/>
      <c r="L92" s="17">
        <v>30000</v>
      </c>
      <c r="M92" s="18">
        <f t="shared" si="16"/>
        <v>861</v>
      </c>
      <c r="N92" s="18">
        <f t="shared" si="17"/>
        <v>2130</v>
      </c>
      <c r="O92" s="19">
        <f t="shared" si="24"/>
        <v>360</v>
      </c>
      <c r="P92" s="18">
        <f t="shared" si="18"/>
        <v>912</v>
      </c>
      <c r="Q92" s="18">
        <f t="shared" si="19"/>
        <v>2127</v>
      </c>
      <c r="R92" s="18"/>
      <c r="S92" s="18">
        <f t="shared" si="20"/>
        <v>6390</v>
      </c>
      <c r="T92" s="18">
        <f t="shared" si="23"/>
        <v>1773</v>
      </c>
      <c r="U92" s="18">
        <f t="shared" si="21"/>
        <v>4617</v>
      </c>
      <c r="V92" s="18">
        <f t="shared" si="22"/>
        <v>28227</v>
      </c>
      <c r="W92" s="27">
        <v>200019603008204</v>
      </c>
    </row>
    <row r="93" spans="2:23" ht="24" x14ac:dyDescent="0.25">
      <c r="B93" s="13">
        <v>84</v>
      </c>
      <c r="C93" s="15" t="s">
        <v>131</v>
      </c>
      <c r="D93" s="15" t="s">
        <v>304</v>
      </c>
      <c r="E93" s="15" t="s">
        <v>305</v>
      </c>
      <c r="F93" s="15" t="s">
        <v>379</v>
      </c>
      <c r="G93" s="15" t="s">
        <v>339</v>
      </c>
      <c r="H93" s="16" t="s">
        <v>28</v>
      </c>
      <c r="I93" s="16" t="s">
        <v>385</v>
      </c>
      <c r="J93" s="37">
        <v>44136</v>
      </c>
      <c r="K93" s="14"/>
      <c r="L93" s="17">
        <v>13000</v>
      </c>
      <c r="M93" s="18">
        <f t="shared" si="16"/>
        <v>373.1</v>
      </c>
      <c r="N93" s="18">
        <f t="shared" si="17"/>
        <v>922.99999999999989</v>
      </c>
      <c r="O93" s="19">
        <f t="shared" si="24"/>
        <v>156</v>
      </c>
      <c r="P93" s="18">
        <f t="shared" si="18"/>
        <v>395.2</v>
      </c>
      <c r="Q93" s="18">
        <f t="shared" si="19"/>
        <v>921.7</v>
      </c>
      <c r="R93" s="18"/>
      <c r="S93" s="18">
        <f t="shared" si="20"/>
        <v>2769</v>
      </c>
      <c r="T93" s="18">
        <f t="shared" si="23"/>
        <v>768.3</v>
      </c>
      <c r="U93" s="18">
        <f t="shared" si="21"/>
        <v>2000.7</v>
      </c>
      <c r="V93" s="18">
        <f t="shared" si="22"/>
        <v>12231.7</v>
      </c>
      <c r="W93" s="27">
        <v>200019603170792</v>
      </c>
    </row>
    <row r="94" spans="2:23" ht="24" x14ac:dyDescent="0.25">
      <c r="B94" s="13">
        <v>85</v>
      </c>
      <c r="C94" s="15" t="s">
        <v>132</v>
      </c>
      <c r="D94" s="15" t="s">
        <v>306</v>
      </c>
      <c r="E94" s="15" t="s">
        <v>307</v>
      </c>
      <c r="F94" s="15" t="s">
        <v>340</v>
      </c>
      <c r="G94" s="15" t="s">
        <v>340</v>
      </c>
      <c r="H94" s="16" t="s">
        <v>28</v>
      </c>
      <c r="I94" s="16" t="s">
        <v>386</v>
      </c>
      <c r="J94" s="37">
        <v>44207</v>
      </c>
      <c r="K94" s="14"/>
      <c r="L94" s="17">
        <v>10000</v>
      </c>
      <c r="M94" s="18">
        <f t="shared" si="16"/>
        <v>287</v>
      </c>
      <c r="N94" s="18">
        <f t="shared" si="17"/>
        <v>709.99999999999989</v>
      </c>
      <c r="O94" s="19">
        <f t="shared" si="24"/>
        <v>120</v>
      </c>
      <c r="P94" s="18">
        <f t="shared" si="18"/>
        <v>304</v>
      </c>
      <c r="Q94" s="18">
        <f t="shared" si="19"/>
        <v>709</v>
      </c>
      <c r="R94" s="18"/>
      <c r="S94" s="18">
        <f t="shared" si="20"/>
        <v>2130</v>
      </c>
      <c r="T94" s="18">
        <f t="shared" si="23"/>
        <v>591</v>
      </c>
      <c r="U94" s="18">
        <f t="shared" si="21"/>
        <v>1539</v>
      </c>
      <c r="V94" s="18">
        <f t="shared" si="22"/>
        <v>9409</v>
      </c>
      <c r="W94" s="27">
        <v>200019603342987</v>
      </c>
    </row>
    <row r="95" spans="2:23" ht="24" x14ac:dyDescent="0.25">
      <c r="B95" s="13">
        <v>86</v>
      </c>
      <c r="C95" s="15" t="s">
        <v>133</v>
      </c>
      <c r="D95" s="15" t="s">
        <v>308</v>
      </c>
      <c r="E95" s="15" t="s">
        <v>309</v>
      </c>
      <c r="F95" s="15" t="s">
        <v>348</v>
      </c>
      <c r="G95" s="15" t="s">
        <v>349</v>
      </c>
      <c r="H95" s="16" t="s">
        <v>28</v>
      </c>
      <c r="I95" s="16" t="s">
        <v>386</v>
      </c>
      <c r="J95" s="37">
        <v>44201</v>
      </c>
      <c r="K95" s="14"/>
      <c r="L95" s="17">
        <v>10000</v>
      </c>
      <c r="M95" s="18">
        <f t="shared" si="16"/>
        <v>287</v>
      </c>
      <c r="N95" s="18">
        <f t="shared" si="17"/>
        <v>709.99999999999989</v>
      </c>
      <c r="O95" s="19">
        <f t="shared" si="24"/>
        <v>120</v>
      </c>
      <c r="P95" s="18">
        <f t="shared" si="18"/>
        <v>304</v>
      </c>
      <c r="Q95" s="18">
        <f t="shared" si="19"/>
        <v>709</v>
      </c>
      <c r="R95" s="18"/>
      <c r="S95" s="18">
        <f t="shared" si="20"/>
        <v>2130</v>
      </c>
      <c r="T95" s="18">
        <f t="shared" si="23"/>
        <v>591</v>
      </c>
      <c r="U95" s="18">
        <f t="shared" si="21"/>
        <v>1539</v>
      </c>
      <c r="V95" s="18">
        <f t="shared" si="22"/>
        <v>9409</v>
      </c>
      <c r="W95" s="27">
        <v>200019603342988</v>
      </c>
    </row>
    <row r="96" spans="2:23" ht="24" x14ac:dyDescent="0.25">
      <c r="B96" s="13">
        <v>87</v>
      </c>
      <c r="C96" s="15" t="s">
        <v>134</v>
      </c>
      <c r="D96" s="15" t="s">
        <v>310</v>
      </c>
      <c r="E96" s="15" t="s">
        <v>311</v>
      </c>
      <c r="F96" s="15" t="s">
        <v>360</v>
      </c>
      <c r="G96" s="15" t="s">
        <v>331</v>
      </c>
      <c r="H96" s="16" t="s">
        <v>28</v>
      </c>
      <c r="I96" s="16" t="s">
        <v>386</v>
      </c>
      <c r="J96" s="37">
        <v>44201</v>
      </c>
      <c r="K96" s="14"/>
      <c r="L96" s="17">
        <v>10000</v>
      </c>
      <c r="M96" s="18">
        <f t="shared" si="16"/>
        <v>287</v>
      </c>
      <c r="N96" s="18">
        <f t="shared" si="17"/>
        <v>709.99999999999989</v>
      </c>
      <c r="O96" s="19">
        <f t="shared" si="24"/>
        <v>120</v>
      </c>
      <c r="P96" s="18">
        <f t="shared" si="18"/>
        <v>304</v>
      </c>
      <c r="Q96" s="18">
        <f t="shared" si="19"/>
        <v>709</v>
      </c>
      <c r="R96" s="18"/>
      <c r="S96" s="18">
        <f t="shared" si="20"/>
        <v>2130</v>
      </c>
      <c r="T96" s="18">
        <f t="shared" si="23"/>
        <v>591</v>
      </c>
      <c r="U96" s="18">
        <f t="shared" si="21"/>
        <v>1539</v>
      </c>
      <c r="V96" s="18">
        <f t="shared" si="22"/>
        <v>9409</v>
      </c>
      <c r="W96" s="27">
        <v>200019603342986</v>
      </c>
    </row>
    <row r="97" spans="2:23" ht="24" x14ac:dyDescent="0.25">
      <c r="B97" s="13">
        <v>88</v>
      </c>
      <c r="C97" s="15" t="s">
        <v>135</v>
      </c>
      <c r="D97" s="15" t="s">
        <v>312</v>
      </c>
      <c r="E97" s="15" t="s">
        <v>313</v>
      </c>
      <c r="F97" s="15" t="s">
        <v>380</v>
      </c>
      <c r="G97" s="15" t="s">
        <v>381</v>
      </c>
      <c r="H97" s="16" t="s">
        <v>28</v>
      </c>
      <c r="I97" s="16" t="s">
        <v>29</v>
      </c>
      <c r="J97" s="37">
        <v>44319</v>
      </c>
      <c r="K97" s="14"/>
      <c r="L97" s="17">
        <v>15000</v>
      </c>
      <c r="M97" s="18">
        <f t="shared" si="16"/>
        <v>430.5</v>
      </c>
      <c r="N97" s="18">
        <f t="shared" si="17"/>
        <v>1065</v>
      </c>
      <c r="O97" s="19">
        <f t="shared" si="24"/>
        <v>180</v>
      </c>
      <c r="P97" s="18">
        <f t="shared" si="18"/>
        <v>456</v>
      </c>
      <c r="Q97" s="18">
        <f t="shared" si="19"/>
        <v>1063.5</v>
      </c>
      <c r="R97" s="18"/>
      <c r="S97" s="18">
        <f t="shared" si="20"/>
        <v>3195</v>
      </c>
      <c r="T97" s="18">
        <f t="shared" si="23"/>
        <v>886.5</v>
      </c>
      <c r="U97" s="18">
        <f t="shared" si="21"/>
        <v>2308.5</v>
      </c>
      <c r="V97" s="18">
        <f t="shared" si="22"/>
        <v>14113.5</v>
      </c>
      <c r="W97" s="27">
        <v>200019603704662</v>
      </c>
    </row>
    <row r="98" spans="2:23" ht="24" x14ac:dyDescent="0.25">
      <c r="B98" s="13">
        <v>89</v>
      </c>
      <c r="C98" s="15" t="s">
        <v>136</v>
      </c>
      <c r="D98" s="15" t="s">
        <v>314</v>
      </c>
      <c r="E98" s="15" t="s">
        <v>315</v>
      </c>
      <c r="F98" s="15" t="s">
        <v>380</v>
      </c>
      <c r="G98" s="15" t="s">
        <v>381</v>
      </c>
      <c r="H98" s="16" t="s">
        <v>28</v>
      </c>
      <c r="I98" s="16" t="s">
        <v>29</v>
      </c>
      <c r="J98" s="37">
        <v>44319</v>
      </c>
      <c r="K98" s="14"/>
      <c r="L98" s="17">
        <v>15000</v>
      </c>
      <c r="M98" s="18">
        <f t="shared" si="16"/>
        <v>430.5</v>
      </c>
      <c r="N98" s="18">
        <f t="shared" si="17"/>
        <v>1065</v>
      </c>
      <c r="O98" s="19">
        <f t="shared" si="24"/>
        <v>180</v>
      </c>
      <c r="P98" s="18">
        <f t="shared" si="18"/>
        <v>456</v>
      </c>
      <c r="Q98" s="18">
        <f t="shared" si="19"/>
        <v>1063.5</v>
      </c>
      <c r="R98" s="18"/>
      <c r="S98" s="18">
        <f t="shared" si="20"/>
        <v>3195</v>
      </c>
      <c r="T98" s="18">
        <f t="shared" si="23"/>
        <v>886.5</v>
      </c>
      <c r="U98" s="18">
        <f t="shared" si="21"/>
        <v>2308.5</v>
      </c>
      <c r="V98" s="18">
        <f t="shared" si="22"/>
        <v>14113.5</v>
      </c>
      <c r="W98" s="27">
        <v>200019602813640</v>
      </c>
    </row>
    <row r="99" spans="2:23" ht="24" x14ac:dyDescent="0.25">
      <c r="B99" s="13">
        <v>90</v>
      </c>
      <c r="C99" s="15" t="s">
        <v>137</v>
      </c>
      <c r="D99" s="15" t="s">
        <v>316</v>
      </c>
      <c r="E99" s="15" t="s">
        <v>317</v>
      </c>
      <c r="F99" s="15" t="s">
        <v>376</v>
      </c>
      <c r="G99" s="15" t="s">
        <v>327</v>
      </c>
      <c r="H99" s="16" t="s">
        <v>28</v>
      </c>
      <c r="I99" s="16" t="s">
        <v>385</v>
      </c>
      <c r="J99" s="37">
        <v>44470</v>
      </c>
      <c r="K99" s="14"/>
      <c r="L99" s="17">
        <v>15000</v>
      </c>
      <c r="M99" s="18">
        <f t="shared" si="16"/>
        <v>430.5</v>
      </c>
      <c r="N99" s="18">
        <f t="shared" si="17"/>
        <v>1065</v>
      </c>
      <c r="O99" s="19">
        <f t="shared" si="24"/>
        <v>180</v>
      </c>
      <c r="P99" s="18">
        <f t="shared" si="18"/>
        <v>456</v>
      </c>
      <c r="Q99" s="18">
        <f t="shared" si="19"/>
        <v>1063.5</v>
      </c>
      <c r="R99" s="18"/>
      <c r="S99" s="18">
        <f t="shared" si="20"/>
        <v>3195</v>
      </c>
      <c r="T99" s="18">
        <f t="shared" si="23"/>
        <v>886.5</v>
      </c>
      <c r="U99" s="18">
        <f t="shared" si="21"/>
        <v>2308.5</v>
      </c>
      <c r="V99" s="18">
        <f t="shared" si="22"/>
        <v>14113.5</v>
      </c>
      <c r="W99" s="27">
        <v>200019604126999</v>
      </c>
    </row>
    <row r="100" spans="2:23" ht="24" x14ac:dyDescent="0.25">
      <c r="B100" s="13">
        <v>91</v>
      </c>
      <c r="C100" s="15" t="s">
        <v>138</v>
      </c>
      <c r="D100" s="15" t="s">
        <v>318</v>
      </c>
      <c r="E100" s="15" t="s">
        <v>319</v>
      </c>
      <c r="F100" s="15" t="s">
        <v>360</v>
      </c>
      <c r="G100" s="15" t="s">
        <v>331</v>
      </c>
      <c r="H100" s="16" t="s">
        <v>28</v>
      </c>
      <c r="I100" s="16" t="s">
        <v>386</v>
      </c>
      <c r="J100" s="37">
        <v>44501</v>
      </c>
      <c r="K100" s="14"/>
      <c r="L100" s="17">
        <v>10000</v>
      </c>
      <c r="M100" s="18">
        <f t="shared" si="16"/>
        <v>287</v>
      </c>
      <c r="N100" s="18">
        <f t="shared" si="17"/>
        <v>709.99999999999989</v>
      </c>
      <c r="O100" s="19">
        <f t="shared" si="24"/>
        <v>120</v>
      </c>
      <c r="P100" s="18">
        <f t="shared" si="18"/>
        <v>304</v>
      </c>
      <c r="Q100" s="18">
        <f t="shared" si="19"/>
        <v>709</v>
      </c>
      <c r="R100" s="18"/>
      <c r="S100" s="18">
        <f t="shared" si="20"/>
        <v>2130</v>
      </c>
      <c r="T100" s="18">
        <f t="shared" si="23"/>
        <v>591</v>
      </c>
      <c r="U100" s="18">
        <f t="shared" si="21"/>
        <v>1539</v>
      </c>
      <c r="V100" s="18">
        <f t="shared" si="22"/>
        <v>9409</v>
      </c>
      <c r="W100" s="27">
        <v>200019604196803</v>
      </c>
    </row>
    <row r="101" spans="2:23" ht="24" x14ac:dyDescent="0.25">
      <c r="B101" s="13">
        <v>92</v>
      </c>
      <c r="C101" s="15" t="s">
        <v>139</v>
      </c>
      <c r="D101" s="15" t="s">
        <v>320</v>
      </c>
      <c r="E101" s="15" t="s">
        <v>321</v>
      </c>
      <c r="F101" s="15" t="s">
        <v>382</v>
      </c>
      <c r="G101" s="15" t="s">
        <v>383</v>
      </c>
      <c r="H101" s="16" t="s">
        <v>28</v>
      </c>
      <c r="I101" s="16" t="s">
        <v>388</v>
      </c>
      <c r="J101" s="37">
        <v>44501</v>
      </c>
      <c r="K101" s="14"/>
      <c r="L101" s="17">
        <v>40000</v>
      </c>
      <c r="M101" s="18">
        <f t="shared" si="16"/>
        <v>1148</v>
      </c>
      <c r="N101" s="18">
        <f t="shared" si="17"/>
        <v>2839.9999999999995</v>
      </c>
      <c r="O101" s="19">
        <f t="shared" si="24"/>
        <v>480</v>
      </c>
      <c r="P101" s="18">
        <f t="shared" si="18"/>
        <v>1216</v>
      </c>
      <c r="Q101" s="18">
        <f t="shared" si="19"/>
        <v>2836</v>
      </c>
      <c r="R101" s="18">
        <v>442.65</v>
      </c>
      <c r="S101" s="18">
        <f t="shared" si="20"/>
        <v>8962.65</v>
      </c>
      <c r="T101" s="18">
        <f t="shared" si="23"/>
        <v>2806.65</v>
      </c>
      <c r="U101" s="18">
        <f t="shared" si="21"/>
        <v>6156</v>
      </c>
      <c r="V101" s="18">
        <f>L101-T101</f>
        <v>37193.35</v>
      </c>
      <c r="W101" s="27">
        <v>200019604196802</v>
      </c>
    </row>
    <row r="102" spans="2:23" ht="24" x14ac:dyDescent="0.25">
      <c r="B102" s="13">
        <v>93</v>
      </c>
      <c r="C102" s="15" t="s">
        <v>140</v>
      </c>
      <c r="D102" s="15" t="s">
        <v>322</v>
      </c>
      <c r="E102" s="15" t="s">
        <v>323</v>
      </c>
      <c r="F102" s="15" t="s">
        <v>350</v>
      </c>
      <c r="G102" s="15" t="s">
        <v>335</v>
      </c>
      <c r="H102" s="16" t="s">
        <v>28</v>
      </c>
      <c r="I102" s="16" t="s">
        <v>385</v>
      </c>
      <c r="J102" s="37">
        <v>44501</v>
      </c>
      <c r="K102" s="14"/>
      <c r="L102" s="17">
        <v>15000</v>
      </c>
      <c r="M102" s="18">
        <f>L102*2.87%</f>
        <v>430.5</v>
      </c>
      <c r="N102" s="18">
        <f t="shared" si="17"/>
        <v>1065</v>
      </c>
      <c r="O102" s="19">
        <f t="shared" si="24"/>
        <v>180</v>
      </c>
      <c r="P102" s="18">
        <f t="shared" si="18"/>
        <v>456</v>
      </c>
      <c r="Q102" s="18">
        <f t="shared" si="19"/>
        <v>1063.5</v>
      </c>
      <c r="R102" s="18"/>
      <c r="S102" s="18">
        <f>SUM(M102:R102)</f>
        <v>3195</v>
      </c>
      <c r="T102" s="18">
        <f t="shared" si="23"/>
        <v>886.5</v>
      </c>
      <c r="U102" s="18">
        <f t="shared" si="21"/>
        <v>2308.5</v>
      </c>
      <c r="V102" s="18">
        <f t="shared" si="22"/>
        <v>14113.5</v>
      </c>
      <c r="W102" s="27">
        <v>200019604196801</v>
      </c>
    </row>
    <row r="103" spans="2:23" ht="24" x14ac:dyDescent="0.25">
      <c r="B103" s="13">
        <v>94</v>
      </c>
      <c r="C103" s="15" t="s">
        <v>141</v>
      </c>
      <c r="D103" s="15" t="s">
        <v>324</v>
      </c>
      <c r="E103" s="15" t="s">
        <v>325</v>
      </c>
      <c r="F103" s="15" t="s">
        <v>332</v>
      </c>
      <c r="G103" s="15" t="s">
        <v>384</v>
      </c>
      <c r="H103" s="16" t="s">
        <v>28</v>
      </c>
      <c r="I103" s="16" t="s">
        <v>386</v>
      </c>
      <c r="J103" s="37">
        <v>44896</v>
      </c>
      <c r="K103" s="14"/>
      <c r="L103" s="17">
        <v>10000</v>
      </c>
      <c r="M103" s="18">
        <f>L103*2.87%</f>
        <v>287</v>
      </c>
      <c r="N103" s="18">
        <f t="shared" si="17"/>
        <v>709.99999999999989</v>
      </c>
      <c r="O103" s="19">
        <f t="shared" si="24"/>
        <v>120</v>
      </c>
      <c r="P103" s="18">
        <f t="shared" si="18"/>
        <v>304</v>
      </c>
      <c r="Q103" s="18">
        <f t="shared" si="19"/>
        <v>709</v>
      </c>
      <c r="R103" s="18"/>
      <c r="S103" s="18">
        <f>SUM(M103:R103)</f>
        <v>2130</v>
      </c>
      <c r="T103" s="18">
        <f t="shared" si="23"/>
        <v>591</v>
      </c>
      <c r="U103" s="18">
        <f t="shared" si="21"/>
        <v>1539</v>
      </c>
      <c r="V103" s="18">
        <f t="shared" si="22"/>
        <v>9409</v>
      </c>
      <c r="W103" s="27">
        <v>200019605072142</v>
      </c>
    </row>
    <row r="104" spans="2:23" ht="24" customHeight="1" x14ac:dyDescent="0.25">
      <c r="B104" s="41" t="s">
        <v>30</v>
      </c>
      <c r="C104" s="42"/>
      <c r="D104" s="42"/>
      <c r="E104" s="42"/>
      <c r="F104" s="42"/>
      <c r="G104" s="42"/>
      <c r="H104" s="42"/>
      <c r="I104" s="42"/>
      <c r="J104" s="42"/>
      <c r="K104" s="43"/>
      <c r="L104" s="25">
        <f>SUM('NOMINA INTERNA'!L10:L103)</f>
        <v>1317411.67</v>
      </c>
      <c r="M104" s="26">
        <f>SUM('NOMINA INTERNA'!M10:M103)</f>
        <v>37809.714929000002</v>
      </c>
      <c r="N104" s="26">
        <f>SUM('NOMINA INTERNA'!N10:N103)</f>
        <v>93536.228569999992</v>
      </c>
      <c r="O104" s="26">
        <f>SUM('NOMINA INTERNA'!O10:O103)</f>
        <v>15808.940039999996</v>
      </c>
      <c r="P104" s="26">
        <f>SUM('NOMINA INTERNA'!P10:P103)</f>
        <v>40049.314767999989</v>
      </c>
      <c r="Q104" s="26">
        <f>SUM('NOMINA INTERNA'!Q10:Q103)</f>
        <v>93404.487402999992</v>
      </c>
      <c r="R104" s="26">
        <f>SUM('NOMINA INTERNA'!R10:R103)</f>
        <v>5240</v>
      </c>
      <c r="S104" s="26">
        <f>SUM('NOMINA INTERNA'!S10:S103)</f>
        <v>285848.68570999999</v>
      </c>
      <c r="T104" s="26">
        <f t="shared" si="23"/>
        <v>83099.029696999991</v>
      </c>
      <c r="U104" s="26">
        <f>SUM('NOMINA INTERNA'!U10:U103)</f>
        <v>202749.656013</v>
      </c>
      <c r="V104" s="26">
        <f>SUM('NOMINA INTERNA'!V10:V103)</f>
        <v>1234312.6403030001</v>
      </c>
      <c r="W104" s="28"/>
    </row>
    <row r="105" spans="2:23" x14ac:dyDescent="0.25">
      <c r="M105" s="29"/>
      <c r="N105" s="29"/>
      <c r="O105" s="29"/>
      <c r="P105" s="29"/>
      <c r="Q105" s="29"/>
      <c r="R105" s="29"/>
      <c r="S105" s="29"/>
    </row>
    <row r="106" spans="2:23" x14ac:dyDescent="0.25">
      <c r="M106" s="29"/>
      <c r="N106" s="29"/>
      <c r="O106" s="29"/>
      <c r="P106" s="29"/>
      <c r="Q106" s="29"/>
      <c r="R106" s="29"/>
      <c r="S106" s="29"/>
    </row>
    <row r="107" spans="2:23" x14ac:dyDescent="0.25">
      <c r="M107" s="29"/>
      <c r="N107" s="29"/>
      <c r="O107" s="29"/>
      <c r="P107" s="29"/>
      <c r="Q107" s="29"/>
      <c r="R107" s="29"/>
      <c r="S107" s="29"/>
    </row>
    <row r="108" spans="2:23" x14ac:dyDescent="0.25">
      <c r="M108" s="29"/>
      <c r="N108" s="29"/>
      <c r="O108" s="29"/>
      <c r="P108" s="29"/>
      <c r="Q108" s="29"/>
      <c r="R108" s="29"/>
      <c r="S108" s="29"/>
    </row>
    <row r="109" spans="2:23" x14ac:dyDescent="0.25">
      <c r="M109" s="29"/>
      <c r="N109" s="29"/>
      <c r="O109" s="29"/>
      <c r="P109" s="29"/>
      <c r="Q109" s="29"/>
      <c r="R109" s="29"/>
      <c r="S109" s="30"/>
    </row>
    <row r="110" spans="2:23" x14ac:dyDescent="0.25">
      <c r="M110" s="29"/>
      <c r="N110" s="29"/>
      <c r="O110" s="29"/>
      <c r="P110" s="29"/>
      <c r="Q110" s="29"/>
      <c r="R110" s="29"/>
      <c r="S110" s="29"/>
    </row>
    <row r="111" spans="2:23" x14ac:dyDescent="0.25">
      <c r="M111" s="29"/>
      <c r="N111" s="29"/>
      <c r="O111" s="29"/>
      <c r="P111" s="29"/>
      <c r="Q111" s="29"/>
      <c r="R111" s="29"/>
      <c r="S111" s="29"/>
    </row>
    <row r="112" spans="2:23" x14ac:dyDescent="0.25">
      <c r="M112" s="29"/>
      <c r="N112" s="29"/>
      <c r="O112" s="29"/>
      <c r="P112" s="29"/>
      <c r="Q112" s="29"/>
      <c r="R112" s="29"/>
      <c r="S112" s="29"/>
    </row>
    <row r="113" spans="13:19" s="10" customFormat="1" x14ac:dyDescent="0.25">
      <c r="M113" s="29"/>
      <c r="N113" s="29"/>
      <c r="O113" s="29"/>
      <c r="P113" s="29"/>
      <c r="Q113" s="29"/>
      <c r="R113" s="30"/>
      <c r="S113" s="29"/>
    </row>
    <row r="114" spans="13:19" s="10" customFormat="1" x14ac:dyDescent="0.25">
      <c r="M114" s="29"/>
      <c r="N114" s="29"/>
      <c r="O114" s="29"/>
      <c r="P114" s="29"/>
      <c r="Q114" s="29"/>
      <c r="R114" s="29"/>
      <c r="S114" s="29"/>
    </row>
    <row r="115" spans="13:19" s="10" customFormat="1" x14ac:dyDescent="0.25">
      <c r="M115" s="29"/>
      <c r="N115" s="29"/>
      <c r="O115" s="29"/>
      <c r="P115" s="29"/>
      <c r="Q115" s="29"/>
      <c r="R115" s="30"/>
      <c r="S115" s="29"/>
    </row>
    <row r="116" spans="13:19" s="10" customFormat="1" x14ac:dyDescent="0.25">
      <c r="M116" s="29"/>
      <c r="N116" s="29"/>
      <c r="O116" s="29"/>
      <c r="P116" s="29"/>
      <c r="Q116" s="29"/>
      <c r="R116" s="29"/>
      <c r="S116" s="29"/>
    </row>
  </sheetData>
  <autoFilter ref="B9:AD9">
    <sortState ref="B12:AD108">
      <sortCondition ref="B9"/>
    </sortState>
  </autoFilter>
  <mergeCells count="26">
    <mergeCell ref="B2:V2"/>
    <mergeCell ref="B3:V3"/>
    <mergeCell ref="B4:V4"/>
    <mergeCell ref="B5:V5"/>
    <mergeCell ref="B7:B9"/>
    <mergeCell ref="C7:C9"/>
    <mergeCell ref="D7:D9"/>
    <mergeCell ref="E7:E9"/>
    <mergeCell ref="F7:F9"/>
    <mergeCell ref="G7:G9"/>
    <mergeCell ref="H7:H9"/>
    <mergeCell ref="I7:I9"/>
    <mergeCell ref="J7:K8"/>
    <mergeCell ref="L7:L9"/>
    <mergeCell ref="M7:S7"/>
    <mergeCell ref="V7:V9"/>
    <mergeCell ref="W7:W9"/>
    <mergeCell ref="T8:T9"/>
    <mergeCell ref="U8:U9"/>
    <mergeCell ref="T7:U7"/>
    <mergeCell ref="B104:K104"/>
    <mergeCell ref="M8:N8"/>
    <mergeCell ref="O8:O9"/>
    <mergeCell ref="P8:Q8"/>
    <mergeCell ref="R8:R9"/>
    <mergeCell ref="S8:S9"/>
  </mergeCells>
  <conditionalFormatting sqref="C1:C1048576">
    <cfRule type="duplicateValues" dxfId="0" priority="1"/>
  </conditionalFormatting>
  <pageMargins left="0.78740157480314965" right="0" top="0.15748031496062992" bottom="0.35433070866141736" header="0.31496062992125984" footer="0.31496062992125984"/>
  <pageSetup paperSize="5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sqref="A1:H29"/>
    </sheetView>
  </sheetViews>
  <sheetFormatPr baseColWidth="10" defaultRowHeight="12.75" x14ac:dyDescent="0.2"/>
  <cols>
    <col min="1" max="1" width="4.5703125" style="1" customWidth="1"/>
    <col min="2" max="2" width="19.7109375" style="1" bestFit="1" customWidth="1"/>
    <col min="3" max="3" width="25.42578125" style="1" bestFit="1" customWidth="1"/>
    <col min="4" max="4" width="13.140625" style="1" bestFit="1" customWidth="1"/>
    <col min="5" max="5" width="20.28515625" style="1" customWidth="1"/>
    <col min="6" max="6" width="10.42578125" style="1" customWidth="1"/>
    <col min="7" max="7" width="20.42578125" style="1" customWidth="1"/>
    <col min="8" max="8" width="15" style="3" customWidth="1"/>
    <col min="9" max="255" width="11.42578125" style="1"/>
    <col min="256" max="256" width="4.5703125" style="1" customWidth="1"/>
    <col min="257" max="257" width="30.5703125" style="1" customWidth="1"/>
    <col min="258" max="258" width="26.85546875" style="1" customWidth="1"/>
    <col min="259" max="259" width="23.5703125" style="1" customWidth="1"/>
    <col min="260" max="260" width="19.85546875" style="1" customWidth="1"/>
    <col min="261" max="261" width="16.42578125" style="1" customWidth="1"/>
    <col min="262" max="262" width="26.5703125" style="1" customWidth="1"/>
    <col min="263" max="263" width="15" style="1" customWidth="1"/>
    <col min="264" max="511" width="11.42578125" style="1"/>
    <col min="512" max="512" width="4.5703125" style="1" customWidth="1"/>
    <col min="513" max="513" width="30.5703125" style="1" customWidth="1"/>
    <col min="514" max="514" width="26.85546875" style="1" customWidth="1"/>
    <col min="515" max="515" width="23.5703125" style="1" customWidth="1"/>
    <col min="516" max="516" width="19.85546875" style="1" customWidth="1"/>
    <col min="517" max="517" width="16.42578125" style="1" customWidth="1"/>
    <col min="518" max="518" width="26.5703125" style="1" customWidth="1"/>
    <col min="519" max="519" width="15" style="1" customWidth="1"/>
    <col min="520" max="767" width="11.42578125" style="1"/>
    <col min="768" max="768" width="4.5703125" style="1" customWidth="1"/>
    <col min="769" max="769" width="30.5703125" style="1" customWidth="1"/>
    <col min="770" max="770" width="26.85546875" style="1" customWidth="1"/>
    <col min="771" max="771" width="23.5703125" style="1" customWidth="1"/>
    <col min="772" max="772" width="19.85546875" style="1" customWidth="1"/>
    <col min="773" max="773" width="16.42578125" style="1" customWidth="1"/>
    <col min="774" max="774" width="26.5703125" style="1" customWidth="1"/>
    <col min="775" max="775" width="15" style="1" customWidth="1"/>
    <col min="776" max="1023" width="11.42578125" style="1"/>
    <col min="1024" max="1024" width="4.5703125" style="1" customWidth="1"/>
    <col min="1025" max="1025" width="30.5703125" style="1" customWidth="1"/>
    <col min="1026" max="1026" width="26.85546875" style="1" customWidth="1"/>
    <col min="1027" max="1027" width="23.5703125" style="1" customWidth="1"/>
    <col min="1028" max="1028" width="19.85546875" style="1" customWidth="1"/>
    <col min="1029" max="1029" width="16.42578125" style="1" customWidth="1"/>
    <col min="1030" max="1030" width="26.5703125" style="1" customWidth="1"/>
    <col min="1031" max="1031" width="15" style="1" customWidth="1"/>
    <col min="1032" max="1279" width="11.42578125" style="1"/>
    <col min="1280" max="1280" width="4.5703125" style="1" customWidth="1"/>
    <col min="1281" max="1281" width="30.5703125" style="1" customWidth="1"/>
    <col min="1282" max="1282" width="26.85546875" style="1" customWidth="1"/>
    <col min="1283" max="1283" width="23.5703125" style="1" customWidth="1"/>
    <col min="1284" max="1284" width="19.85546875" style="1" customWidth="1"/>
    <col min="1285" max="1285" width="16.42578125" style="1" customWidth="1"/>
    <col min="1286" max="1286" width="26.5703125" style="1" customWidth="1"/>
    <col min="1287" max="1287" width="15" style="1" customWidth="1"/>
    <col min="1288" max="1535" width="11.42578125" style="1"/>
    <col min="1536" max="1536" width="4.5703125" style="1" customWidth="1"/>
    <col min="1537" max="1537" width="30.5703125" style="1" customWidth="1"/>
    <col min="1538" max="1538" width="26.85546875" style="1" customWidth="1"/>
    <col min="1539" max="1539" width="23.5703125" style="1" customWidth="1"/>
    <col min="1540" max="1540" width="19.85546875" style="1" customWidth="1"/>
    <col min="1541" max="1541" width="16.42578125" style="1" customWidth="1"/>
    <col min="1542" max="1542" width="26.5703125" style="1" customWidth="1"/>
    <col min="1543" max="1543" width="15" style="1" customWidth="1"/>
    <col min="1544" max="1791" width="11.42578125" style="1"/>
    <col min="1792" max="1792" width="4.5703125" style="1" customWidth="1"/>
    <col min="1793" max="1793" width="30.5703125" style="1" customWidth="1"/>
    <col min="1794" max="1794" width="26.85546875" style="1" customWidth="1"/>
    <col min="1795" max="1795" width="23.5703125" style="1" customWidth="1"/>
    <col min="1796" max="1796" width="19.85546875" style="1" customWidth="1"/>
    <col min="1797" max="1797" width="16.42578125" style="1" customWidth="1"/>
    <col min="1798" max="1798" width="26.5703125" style="1" customWidth="1"/>
    <col min="1799" max="1799" width="15" style="1" customWidth="1"/>
    <col min="1800" max="2047" width="11.42578125" style="1"/>
    <col min="2048" max="2048" width="4.5703125" style="1" customWidth="1"/>
    <col min="2049" max="2049" width="30.5703125" style="1" customWidth="1"/>
    <col min="2050" max="2050" width="26.85546875" style="1" customWidth="1"/>
    <col min="2051" max="2051" width="23.5703125" style="1" customWidth="1"/>
    <col min="2052" max="2052" width="19.85546875" style="1" customWidth="1"/>
    <col min="2053" max="2053" width="16.42578125" style="1" customWidth="1"/>
    <col min="2054" max="2054" width="26.5703125" style="1" customWidth="1"/>
    <col min="2055" max="2055" width="15" style="1" customWidth="1"/>
    <col min="2056" max="2303" width="11.42578125" style="1"/>
    <col min="2304" max="2304" width="4.5703125" style="1" customWidth="1"/>
    <col min="2305" max="2305" width="30.5703125" style="1" customWidth="1"/>
    <col min="2306" max="2306" width="26.85546875" style="1" customWidth="1"/>
    <col min="2307" max="2307" width="23.5703125" style="1" customWidth="1"/>
    <col min="2308" max="2308" width="19.85546875" style="1" customWidth="1"/>
    <col min="2309" max="2309" width="16.42578125" style="1" customWidth="1"/>
    <col min="2310" max="2310" width="26.5703125" style="1" customWidth="1"/>
    <col min="2311" max="2311" width="15" style="1" customWidth="1"/>
    <col min="2312" max="2559" width="11.42578125" style="1"/>
    <col min="2560" max="2560" width="4.5703125" style="1" customWidth="1"/>
    <col min="2561" max="2561" width="30.5703125" style="1" customWidth="1"/>
    <col min="2562" max="2562" width="26.85546875" style="1" customWidth="1"/>
    <col min="2563" max="2563" width="23.5703125" style="1" customWidth="1"/>
    <col min="2564" max="2564" width="19.85546875" style="1" customWidth="1"/>
    <col min="2565" max="2565" width="16.42578125" style="1" customWidth="1"/>
    <col min="2566" max="2566" width="26.5703125" style="1" customWidth="1"/>
    <col min="2567" max="2567" width="15" style="1" customWidth="1"/>
    <col min="2568" max="2815" width="11.42578125" style="1"/>
    <col min="2816" max="2816" width="4.5703125" style="1" customWidth="1"/>
    <col min="2817" max="2817" width="30.5703125" style="1" customWidth="1"/>
    <col min="2818" max="2818" width="26.85546875" style="1" customWidth="1"/>
    <col min="2819" max="2819" width="23.5703125" style="1" customWidth="1"/>
    <col min="2820" max="2820" width="19.85546875" style="1" customWidth="1"/>
    <col min="2821" max="2821" width="16.42578125" style="1" customWidth="1"/>
    <col min="2822" max="2822" width="26.5703125" style="1" customWidth="1"/>
    <col min="2823" max="2823" width="15" style="1" customWidth="1"/>
    <col min="2824" max="3071" width="11.42578125" style="1"/>
    <col min="3072" max="3072" width="4.5703125" style="1" customWidth="1"/>
    <col min="3073" max="3073" width="30.5703125" style="1" customWidth="1"/>
    <col min="3074" max="3074" width="26.85546875" style="1" customWidth="1"/>
    <col min="3075" max="3075" width="23.5703125" style="1" customWidth="1"/>
    <col min="3076" max="3076" width="19.85546875" style="1" customWidth="1"/>
    <col min="3077" max="3077" width="16.42578125" style="1" customWidth="1"/>
    <col min="3078" max="3078" width="26.5703125" style="1" customWidth="1"/>
    <col min="3079" max="3079" width="15" style="1" customWidth="1"/>
    <col min="3080" max="3327" width="11.42578125" style="1"/>
    <col min="3328" max="3328" width="4.5703125" style="1" customWidth="1"/>
    <col min="3329" max="3329" width="30.5703125" style="1" customWidth="1"/>
    <col min="3330" max="3330" width="26.85546875" style="1" customWidth="1"/>
    <col min="3331" max="3331" width="23.5703125" style="1" customWidth="1"/>
    <col min="3332" max="3332" width="19.85546875" style="1" customWidth="1"/>
    <col min="3333" max="3333" width="16.42578125" style="1" customWidth="1"/>
    <col min="3334" max="3334" width="26.5703125" style="1" customWidth="1"/>
    <col min="3335" max="3335" width="15" style="1" customWidth="1"/>
    <col min="3336" max="3583" width="11.42578125" style="1"/>
    <col min="3584" max="3584" width="4.5703125" style="1" customWidth="1"/>
    <col min="3585" max="3585" width="30.5703125" style="1" customWidth="1"/>
    <col min="3586" max="3586" width="26.85546875" style="1" customWidth="1"/>
    <col min="3587" max="3587" width="23.5703125" style="1" customWidth="1"/>
    <col min="3588" max="3588" width="19.85546875" style="1" customWidth="1"/>
    <col min="3589" max="3589" width="16.42578125" style="1" customWidth="1"/>
    <col min="3590" max="3590" width="26.5703125" style="1" customWidth="1"/>
    <col min="3591" max="3591" width="15" style="1" customWidth="1"/>
    <col min="3592" max="3839" width="11.42578125" style="1"/>
    <col min="3840" max="3840" width="4.5703125" style="1" customWidth="1"/>
    <col min="3841" max="3841" width="30.5703125" style="1" customWidth="1"/>
    <col min="3842" max="3842" width="26.85546875" style="1" customWidth="1"/>
    <col min="3843" max="3843" width="23.5703125" style="1" customWidth="1"/>
    <col min="3844" max="3844" width="19.85546875" style="1" customWidth="1"/>
    <col min="3845" max="3845" width="16.42578125" style="1" customWidth="1"/>
    <col min="3846" max="3846" width="26.5703125" style="1" customWidth="1"/>
    <col min="3847" max="3847" width="15" style="1" customWidth="1"/>
    <col min="3848" max="4095" width="11.42578125" style="1"/>
    <col min="4096" max="4096" width="4.5703125" style="1" customWidth="1"/>
    <col min="4097" max="4097" width="30.5703125" style="1" customWidth="1"/>
    <col min="4098" max="4098" width="26.85546875" style="1" customWidth="1"/>
    <col min="4099" max="4099" width="23.5703125" style="1" customWidth="1"/>
    <col min="4100" max="4100" width="19.85546875" style="1" customWidth="1"/>
    <col min="4101" max="4101" width="16.42578125" style="1" customWidth="1"/>
    <col min="4102" max="4102" width="26.5703125" style="1" customWidth="1"/>
    <col min="4103" max="4103" width="15" style="1" customWidth="1"/>
    <col min="4104" max="4351" width="11.42578125" style="1"/>
    <col min="4352" max="4352" width="4.5703125" style="1" customWidth="1"/>
    <col min="4353" max="4353" width="30.5703125" style="1" customWidth="1"/>
    <col min="4354" max="4354" width="26.85546875" style="1" customWidth="1"/>
    <col min="4355" max="4355" width="23.5703125" style="1" customWidth="1"/>
    <col min="4356" max="4356" width="19.85546875" style="1" customWidth="1"/>
    <col min="4357" max="4357" width="16.42578125" style="1" customWidth="1"/>
    <col min="4358" max="4358" width="26.5703125" style="1" customWidth="1"/>
    <col min="4359" max="4359" width="15" style="1" customWidth="1"/>
    <col min="4360" max="4607" width="11.42578125" style="1"/>
    <col min="4608" max="4608" width="4.5703125" style="1" customWidth="1"/>
    <col min="4609" max="4609" width="30.5703125" style="1" customWidth="1"/>
    <col min="4610" max="4610" width="26.85546875" style="1" customWidth="1"/>
    <col min="4611" max="4611" width="23.5703125" style="1" customWidth="1"/>
    <col min="4612" max="4612" width="19.85546875" style="1" customWidth="1"/>
    <col min="4613" max="4613" width="16.42578125" style="1" customWidth="1"/>
    <col min="4614" max="4614" width="26.5703125" style="1" customWidth="1"/>
    <col min="4615" max="4615" width="15" style="1" customWidth="1"/>
    <col min="4616" max="4863" width="11.42578125" style="1"/>
    <col min="4864" max="4864" width="4.5703125" style="1" customWidth="1"/>
    <col min="4865" max="4865" width="30.5703125" style="1" customWidth="1"/>
    <col min="4866" max="4866" width="26.85546875" style="1" customWidth="1"/>
    <col min="4867" max="4867" width="23.5703125" style="1" customWidth="1"/>
    <col min="4868" max="4868" width="19.85546875" style="1" customWidth="1"/>
    <col min="4869" max="4869" width="16.42578125" style="1" customWidth="1"/>
    <col min="4870" max="4870" width="26.5703125" style="1" customWidth="1"/>
    <col min="4871" max="4871" width="15" style="1" customWidth="1"/>
    <col min="4872" max="5119" width="11.42578125" style="1"/>
    <col min="5120" max="5120" width="4.5703125" style="1" customWidth="1"/>
    <col min="5121" max="5121" width="30.5703125" style="1" customWidth="1"/>
    <col min="5122" max="5122" width="26.85546875" style="1" customWidth="1"/>
    <col min="5123" max="5123" width="23.5703125" style="1" customWidth="1"/>
    <col min="5124" max="5124" width="19.85546875" style="1" customWidth="1"/>
    <col min="5125" max="5125" width="16.42578125" style="1" customWidth="1"/>
    <col min="5126" max="5126" width="26.5703125" style="1" customWidth="1"/>
    <col min="5127" max="5127" width="15" style="1" customWidth="1"/>
    <col min="5128" max="5375" width="11.42578125" style="1"/>
    <col min="5376" max="5376" width="4.5703125" style="1" customWidth="1"/>
    <col min="5377" max="5377" width="30.5703125" style="1" customWidth="1"/>
    <col min="5378" max="5378" width="26.85546875" style="1" customWidth="1"/>
    <col min="5379" max="5379" width="23.5703125" style="1" customWidth="1"/>
    <col min="5380" max="5380" width="19.85546875" style="1" customWidth="1"/>
    <col min="5381" max="5381" width="16.42578125" style="1" customWidth="1"/>
    <col min="5382" max="5382" width="26.5703125" style="1" customWidth="1"/>
    <col min="5383" max="5383" width="15" style="1" customWidth="1"/>
    <col min="5384" max="5631" width="11.42578125" style="1"/>
    <col min="5632" max="5632" width="4.5703125" style="1" customWidth="1"/>
    <col min="5633" max="5633" width="30.5703125" style="1" customWidth="1"/>
    <col min="5634" max="5634" width="26.85546875" style="1" customWidth="1"/>
    <col min="5635" max="5635" width="23.5703125" style="1" customWidth="1"/>
    <col min="5636" max="5636" width="19.85546875" style="1" customWidth="1"/>
    <col min="5637" max="5637" width="16.42578125" style="1" customWidth="1"/>
    <col min="5638" max="5638" width="26.5703125" style="1" customWidth="1"/>
    <col min="5639" max="5639" width="15" style="1" customWidth="1"/>
    <col min="5640" max="5887" width="11.42578125" style="1"/>
    <col min="5888" max="5888" width="4.5703125" style="1" customWidth="1"/>
    <col min="5889" max="5889" width="30.5703125" style="1" customWidth="1"/>
    <col min="5890" max="5890" width="26.85546875" style="1" customWidth="1"/>
    <col min="5891" max="5891" width="23.5703125" style="1" customWidth="1"/>
    <col min="5892" max="5892" width="19.85546875" style="1" customWidth="1"/>
    <col min="5893" max="5893" width="16.42578125" style="1" customWidth="1"/>
    <col min="5894" max="5894" width="26.5703125" style="1" customWidth="1"/>
    <col min="5895" max="5895" width="15" style="1" customWidth="1"/>
    <col min="5896" max="6143" width="11.42578125" style="1"/>
    <col min="6144" max="6144" width="4.5703125" style="1" customWidth="1"/>
    <col min="6145" max="6145" width="30.5703125" style="1" customWidth="1"/>
    <col min="6146" max="6146" width="26.85546875" style="1" customWidth="1"/>
    <col min="6147" max="6147" width="23.5703125" style="1" customWidth="1"/>
    <col min="6148" max="6148" width="19.85546875" style="1" customWidth="1"/>
    <col min="6149" max="6149" width="16.42578125" style="1" customWidth="1"/>
    <col min="6150" max="6150" width="26.5703125" style="1" customWidth="1"/>
    <col min="6151" max="6151" width="15" style="1" customWidth="1"/>
    <col min="6152" max="6399" width="11.42578125" style="1"/>
    <col min="6400" max="6400" width="4.5703125" style="1" customWidth="1"/>
    <col min="6401" max="6401" width="30.5703125" style="1" customWidth="1"/>
    <col min="6402" max="6402" width="26.85546875" style="1" customWidth="1"/>
    <col min="6403" max="6403" width="23.5703125" style="1" customWidth="1"/>
    <col min="6404" max="6404" width="19.85546875" style="1" customWidth="1"/>
    <col min="6405" max="6405" width="16.42578125" style="1" customWidth="1"/>
    <col min="6406" max="6406" width="26.5703125" style="1" customWidth="1"/>
    <col min="6407" max="6407" width="15" style="1" customWidth="1"/>
    <col min="6408" max="6655" width="11.42578125" style="1"/>
    <col min="6656" max="6656" width="4.5703125" style="1" customWidth="1"/>
    <col min="6657" max="6657" width="30.5703125" style="1" customWidth="1"/>
    <col min="6658" max="6658" width="26.85546875" style="1" customWidth="1"/>
    <col min="6659" max="6659" width="23.5703125" style="1" customWidth="1"/>
    <col min="6660" max="6660" width="19.85546875" style="1" customWidth="1"/>
    <col min="6661" max="6661" width="16.42578125" style="1" customWidth="1"/>
    <col min="6662" max="6662" width="26.5703125" style="1" customWidth="1"/>
    <col min="6663" max="6663" width="15" style="1" customWidth="1"/>
    <col min="6664" max="6911" width="11.42578125" style="1"/>
    <col min="6912" max="6912" width="4.5703125" style="1" customWidth="1"/>
    <col min="6913" max="6913" width="30.5703125" style="1" customWidth="1"/>
    <col min="6914" max="6914" width="26.85546875" style="1" customWidth="1"/>
    <col min="6915" max="6915" width="23.5703125" style="1" customWidth="1"/>
    <col min="6916" max="6916" width="19.85546875" style="1" customWidth="1"/>
    <col min="6917" max="6917" width="16.42578125" style="1" customWidth="1"/>
    <col min="6918" max="6918" width="26.5703125" style="1" customWidth="1"/>
    <col min="6919" max="6919" width="15" style="1" customWidth="1"/>
    <col min="6920" max="7167" width="11.42578125" style="1"/>
    <col min="7168" max="7168" width="4.5703125" style="1" customWidth="1"/>
    <col min="7169" max="7169" width="30.5703125" style="1" customWidth="1"/>
    <col min="7170" max="7170" width="26.85546875" style="1" customWidth="1"/>
    <col min="7171" max="7171" width="23.5703125" style="1" customWidth="1"/>
    <col min="7172" max="7172" width="19.85546875" style="1" customWidth="1"/>
    <col min="7173" max="7173" width="16.42578125" style="1" customWidth="1"/>
    <col min="7174" max="7174" width="26.5703125" style="1" customWidth="1"/>
    <col min="7175" max="7175" width="15" style="1" customWidth="1"/>
    <col min="7176" max="7423" width="11.42578125" style="1"/>
    <col min="7424" max="7424" width="4.5703125" style="1" customWidth="1"/>
    <col min="7425" max="7425" width="30.5703125" style="1" customWidth="1"/>
    <col min="7426" max="7426" width="26.85546875" style="1" customWidth="1"/>
    <col min="7427" max="7427" width="23.5703125" style="1" customWidth="1"/>
    <col min="7428" max="7428" width="19.85546875" style="1" customWidth="1"/>
    <col min="7429" max="7429" width="16.42578125" style="1" customWidth="1"/>
    <col min="7430" max="7430" width="26.5703125" style="1" customWidth="1"/>
    <col min="7431" max="7431" width="15" style="1" customWidth="1"/>
    <col min="7432" max="7679" width="11.42578125" style="1"/>
    <col min="7680" max="7680" width="4.5703125" style="1" customWidth="1"/>
    <col min="7681" max="7681" width="30.5703125" style="1" customWidth="1"/>
    <col min="7682" max="7682" width="26.85546875" style="1" customWidth="1"/>
    <col min="7683" max="7683" width="23.5703125" style="1" customWidth="1"/>
    <col min="7684" max="7684" width="19.85546875" style="1" customWidth="1"/>
    <col min="7685" max="7685" width="16.42578125" style="1" customWidth="1"/>
    <col min="7686" max="7686" width="26.5703125" style="1" customWidth="1"/>
    <col min="7687" max="7687" width="15" style="1" customWidth="1"/>
    <col min="7688" max="7935" width="11.42578125" style="1"/>
    <col min="7936" max="7936" width="4.5703125" style="1" customWidth="1"/>
    <col min="7937" max="7937" width="30.5703125" style="1" customWidth="1"/>
    <col min="7938" max="7938" width="26.85546875" style="1" customWidth="1"/>
    <col min="7939" max="7939" width="23.5703125" style="1" customWidth="1"/>
    <col min="7940" max="7940" width="19.85546875" style="1" customWidth="1"/>
    <col min="7941" max="7941" width="16.42578125" style="1" customWidth="1"/>
    <col min="7942" max="7942" width="26.5703125" style="1" customWidth="1"/>
    <col min="7943" max="7943" width="15" style="1" customWidth="1"/>
    <col min="7944" max="8191" width="11.42578125" style="1"/>
    <col min="8192" max="8192" width="4.5703125" style="1" customWidth="1"/>
    <col min="8193" max="8193" width="30.5703125" style="1" customWidth="1"/>
    <col min="8194" max="8194" width="26.85546875" style="1" customWidth="1"/>
    <col min="8195" max="8195" width="23.5703125" style="1" customWidth="1"/>
    <col min="8196" max="8196" width="19.85546875" style="1" customWidth="1"/>
    <col min="8197" max="8197" width="16.42578125" style="1" customWidth="1"/>
    <col min="8198" max="8198" width="26.5703125" style="1" customWidth="1"/>
    <col min="8199" max="8199" width="15" style="1" customWidth="1"/>
    <col min="8200" max="8447" width="11.42578125" style="1"/>
    <col min="8448" max="8448" width="4.5703125" style="1" customWidth="1"/>
    <col min="8449" max="8449" width="30.5703125" style="1" customWidth="1"/>
    <col min="8450" max="8450" width="26.85546875" style="1" customWidth="1"/>
    <col min="8451" max="8451" width="23.5703125" style="1" customWidth="1"/>
    <col min="8452" max="8452" width="19.85546875" style="1" customWidth="1"/>
    <col min="8453" max="8453" width="16.42578125" style="1" customWidth="1"/>
    <col min="8454" max="8454" width="26.5703125" style="1" customWidth="1"/>
    <col min="8455" max="8455" width="15" style="1" customWidth="1"/>
    <col min="8456" max="8703" width="11.42578125" style="1"/>
    <col min="8704" max="8704" width="4.5703125" style="1" customWidth="1"/>
    <col min="8705" max="8705" width="30.5703125" style="1" customWidth="1"/>
    <col min="8706" max="8706" width="26.85546875" style="1" customWidth="1"/>
    <col min="8707" max="8707" width="23.5703125" style="1" customWidth="1"/>
    <col min="8708" max="8708" width="19.85546875" style="1" customWidth="1"/>
    <col min="8709" max="8709" width="16.42578125" style="1" customWidth="1"/>
    <col min="8710" max="8710" width="26.5703125" style="1" customWidth="1"/>
    <col min="8711" max="8711" width="15" style="1" customWidth="1"/>
    <col min="8712" max="8959" width="11.42578125" style="1"/>
    <col min="8960" max="8960" width="4.5703125" style="1" customWidth="1"/>
    <col min="8961" max="8961" width="30.5703125" style="1" customWidth="1"/>
    <col min="8962" max="8962" width="26.85546875" style="1" customWidth="1"/>
    <col min="8963" max="8963" width="23.5703125" style="1" customWidth="1"/>
    <col min="8964" max="8964" width="19.85546875" style="1" customWidth="1"/>
    <col min="8965" max="8965" width="16.42578125" style="1" customWidth="1"/>
    <col min="8966" max="8966" width="26.5703125" style="1" customWidth="1"/>
    <col min="8967" max="8967" width="15" style="1" customWidth="1"/>
    <col min="8968" max="9215" width="11.42578125" style="1"/>
    <col min="9216" max="9216" width="4.5703125" style="1" customWidth="1"/>
    <col min="9217" max="9217" width="30.5703125" style="1" customWidth="1"/>
    <col min="9218" max="9218" width="26.85546875" style="1" customWidth="1"/>
    <col min="9219" max="9219" width="23.5703125" style="1" customWidth="1"/>
    <col min="9220" max="9220" width="19.85546875" style="1" customWidth="1"/>
    <col min="9221" max="9221" width="16.42578125" style="1" customWidth="1"/>
    <col min="9222" max="9222" width="26.5703125" style="1" customWidth="1"/>
    <col min="9223" max="9223" width="15" style="1" customWidth="1"/>
    <col min="9224" max="9471" width="11.42578125" style="1"/>
    <col min="9472" max="9472" width="4.5703125" style="1" customWidth="1"/>
    <col min="9473" max="9473" width="30.5703125" style="1" customWidth="1"/>
    <col min="9474" max="9474" width="26.85546875" style="1" customWidth="1"/>
    <col min="9475" max="9475" width="23.5703125" style="1" customWidth="1"/>
    <col min="9476" max="9476" width="19.85546875" style="1" customWidth="1"/>
    <col min="9477" max="9477" width="16.42578125" style="1" customWidth="1"/>
    <col min="9478" max="9478" width="26.5703125" style="1" customWidth="1"/>
    <col min="9479" max="9479" width="15" style="1" customWidth="1"/>
    <col min="9480" max="9727" width="11.42578125" style="1"/>
    <col min="9728" max="9728" width="4.5703125" style="1" customWidth="1"/>
    <col min="9729" max="9729" width="30.5703125" style="1" customWidth="1"/>
    <col min="9730" max="9730" width="26.85546875" style="1" customWidth="1"/>
    <col min="9731" max="9731" width="23.5703125" style="1" customWidth="1"/>
    <col min="9732" max="9732" width="19.85546875" style="1" customWidth="1"/>
    <col min="9733" max="9733" width="16.42578125" style="1" customWidth="1"/>
    <col min="9734" max="9734" width="26.5703125" style="1" customWidth="1"/>
    <col min="9735" max="9735" width="15" style="1" customWidth="1"/>
    <col min="9736" max="9983" width="11.42578125" style="1"/>
    <col min="9984" max="9984" width="4.5703125" style="1" customWidth="1"/>
    <col min="9985" max="9985" width="30.5703125" style="1" customWidth="1"/>
    <col min="9986" max="9986" width="26.85546875" style="1" customWidth="1"/>
    <col min="9987" max="9987" width="23.5703125" style="1" customWidth="1"/>
    <col min="9988" max="9988" width="19.85546875" style="1" customWidth="1"/>
    <col min="9989" max="9989" width="16.42578125" style="1" customWidth="1"/>
    <col min="9990" max="9990" width="26.5703125" style="1" customWidth="1"/>
    <col min="9991" max="9991" width="15" style="1" customWidth="1"/>
    <col min="9992" max="10239" width="11.42578125" style="1"/>
    <col min="10240" max="10240" width="4.5703125" style="1" customWidth="1"/>
    <col min="10241" max="10241" width="30.5703125" style="1" customWidth="1"/>
    <col min="10242" max="10242" width="26.85546875" style="1" customWidth="1"/>
    <col min="10243" max="10243" width="23.5703125" style="1" customWidth="1"/>
    <col min="10244" max="10244" width="19.85546875" style="1" customWidth="1"/>
    <col min="10245" max="10245" width="16.42578125" style="1" customWidth="1"/>
    <col min="10246" max="10246" width="26.5703125" style="1" customWidth="1"/>
    <col min="10247" max="10247" width="15" style="1" customWidth="1"/>
    <col min="10248" max="10495" width="11.42578125" style="1"/>
    <col min="10496" max="10496" width="4.5703125" style="1" customWidth="1"/>
    <col min="10497" max="10497" width="30.5703125" style="1" customWidth="1"/>
    <col min="10498" max="10498" width="26.85546875" style="1" customWidth="1"/>
    <col min="10499" max="10499" width="23.5703125" style="1" customWidth="1"/>
    <col min="10500" max="10500" width="19.85546875" style="1" customWidth="1"/>
    <col min="10501" max="10501" width="16.42578125" style="1" customWidth="1"/>
    <col min="10502" max="10502" width="26.5703125" style="1" customWidth="1"/>
    <col min="10503" max="10503" width="15" style="1" customWidth="1"/>
    <col min="10504" max="10751" width="11.42578125" style="1"/>
    <col min="10752" max="10752" width="4.5703125" style="1" customWidth="1"/>
    <col min="10753" max="10753" width="30.5703125" style="1" customWidth="1"/>
    <col min="10754" max="10754" width="26.85546875" style="1" customWidth="1"/>
    <col min="10755" max="10755" width="23.5703125" style="1" customWidth="1"/>
    <col min="10756" max="10756" width="19.85546875" style="1" customWidth="1"/>
    <col min="10757" max="10757" width="16.42578125" style="1" customWidth="1"/>
    <col min="10758" max="10758" width="26.5703125" style="1" customWidth="1"/>
    <col min="10759" max="10759" width="15" style="1" customWidth="1"/>
    <col min="10760" max="11007" width="11.42578125" style="1"/>
    <col min="11008" max="11008" width="4.5703125" style="1" customWidth="1"/>
    <col min="11009" max="11009" width="30.5703125" style="1" customWidth="1"/>
    <col min="11010" max="11010" width="26.85546875" style="1" customWidth="1"/>
    <col min="11011" max="11011" width="23.5703125" style="1" customWidth="1"/>
    <col min="11012" max="11012" width="19.85546875" style="1" customWidth="1"/>
    <col min="11013" max="11013" width="16.42578125" style="1" customWidth="1"/>
    <col min="11014" max="11014" width="26.5703125" style="1" customWidth="1"/>
    <col min="11015" max="11015" width="15" style="1" customWidth="1"/>
    <col min="11016" max="11263" width="11.42578125" style="1"/>
    <col min="11264" max="11264" width="4.5703125" style="1" customWidth="1"/>
    <col min="11265" max="11265" width="30.5703125" style="1" customWidth="1"/>
    <col min="11266" max="11266" width="26.85546875" style="1" customWidth="1"/>
    <col min="11267" max="11267" width="23.5703125" style="1" customWidth="1"/>
    <col min="11268" max="11268" width="19.85546875" style="1" customWidth="1"/>
    <col min="11269" max="11269" width="16.42578125" style="1" customWidth="1"/>
    <col min="11270" max="11270" width="26.5703125" style="1" customWidth="1"/>
    <col min="11271" max="11271" width="15" style="1" customWidth="1"/>
    <col min="11272" max="11519" width="11.42578125" style="1"/>
    <col min="11520" max="11520" width="4.5703125" style="1" customWidth="1"/>
    <col min="11521" max="11521" width="30.5703125" style="1" customWidth="1"/>
    <col min="11522" max="11522" width="26.85546875" style="1" customWidth="1"/>
    <col min="11523" max="11523" width="23.5703125" style="1" customWidth="1"/>
    <col min="11524" max="11524" width="19.85546875" style="1" customWidth="1"/>
    <col min="11525" max="11525" width="16.42578125" style="1" customWidth="1"/>
    <col min="11526" max="11526" width="26.5703125" style="1" customWidth="1"/>
    <col min="11527" max="11527" width="15" style="1" customWidth="1"/>
    <col min="11528" max="11775" width="11.42578125" style="1"/>
    <col min="11776" max="11776" width="4.5703125" style="1" customWidth="1"/>
    <col min="11777" max="11777" width="30.5703125" style="1" customWidth="1"/>
    <col min="11778" max="11778" width="26.85546875" style="1" customWidth="1"/>
    <col min="11779" max="11779" width="23.5703125" style="1" customWidth="1"/>
    <col min="11780" max="11780" width="19.85546875" style="1" customWidth="1"/>
    <col min="11781" max="11781" width="16.42578125" style="1" customWidth="1"/>
    <col min="11782" max="11782" width="26.5703125" style="1" customWidth="1"/>
    <col min="11783" max="11783" width="15" style="1" customWidth="1"/>
    <col min="11784" max="12031" width="11.42578125" style="1"/>
    <col min="12032" max="12032" width="4.5703125" style="1" customWidth="1"/>
    <col min="12033" max="12033" width="30.5703125" style="1" customWidth="1"/>
    <col min="12034" max="12034" width="26.85546875" style="1" customWidth="1"/>
    <col min="12035" max="12035" width="23.5703125" style="1" customWidth="1"/>
    <col min="12036" max="12036" width="19.85546875" style="1" customWidth="1"/>
    <col min="12037" max="12037" width="16.42578125" style="1" customWidth="1"/>
    <col min="12038" max="12038" width="26.5703125" style="1" customWidth="1"/>
    <col min="12039" max="12039" width="15" style="1" customWidth="1"/>
    <col min="12040" max="12287" width="11.42578125" style="1"/>
    <col min="12288" max="12288" width="4.5703125" style="1" customWidth="1"/>
    <col min="12289" max="12289" width="30.5703125" style="1" customWidth="1"/>
    <col min="12290" max="12290" width="26.85546875" style="1" customWidth="1"/>
    <col min="12291" max="12291" width="23.5703125" style="1" customWidth="1"/>
    <col min="12292" max="12292" width="19.85546875" style="1" customWidth="1"/>
    <col min="12293" max="12293" width="16.42578125" style="1" customWidth="1"/>
    <col min="12294" max="12294" width="26.5703125" style="1" customWidth="1"/>
    <col min="12295" max="12295" width="15" style="1" customWidth="1"/>
    <col min="12296" max="12543" width="11.42578125" style="1"/>
    <col min="12544" max="12544" width="4.5703125" style="1" customWidth="1"/>
    <col min="12545" max="12545" width="30.5703125" style="1" customWidth="1"/>
    <col min="12546" max="12546" width="26.85546875" style="1" customWidth="1"/>
    <col min="12547" max="12547" width="23.5703125" style="1" customWidth="1"/>
    <col min="12548" max="12548" width="19.85546875" style="1" customWidth="1"/>
    <col min="12549" max="12549" width="16.42578125" style="1" customWidth="1"/>
    <col min="12550" max="12550" width="26.5703125" style="1" customWidth="1"/>
    <col min="12551" max="12551" width="15" style="1" customWidth="1"/>
    <col min="12552" max="12799" width="11.42578125" style="1"/>
    <col min="12800" max="12800" width="4.5703125" style="1" customWidth="1"/>
    <col min="12801" max="12801" width="30.5703125" style="1" customWidth="1"/>
    <col min="12802" max="12802" width="26.85546875" style="1" customWidth="1"/>
    <col min="12803" max="12803" width="23.5703125" style="1" customWidth="1"/>
    <col min="12804" max="12804" width="19.85546875" style="1" customWidth="1"/>
    <col min="12805" max="12805" width="16.42578125" style="1" customWidth="1"/>
    <col min="12806" max="12806" width="26.5703125" style="1" customWidth="1"/>
    <col min="12807" max="12807" width="15" style="1" customWidth="1"/>
    <col min="12808" max="13055" width="11.42578125" style="1"/>
    <col min="13056" max="13056" width="4.5703125" style="1" customWidth="1"/>
    <col min="13057" max="13057" width="30.5703125" style="1" customWidth="1"/>
    <col min="13058" max="13058" width="26.85546875" style="1" customWidth="1"/>
    <col min="13059" max="13059" width="23.5703125" style="1" customWidth="1"/>
    <col min="13060" max="13060" width="19.85546875" style="1" customWidth="1"/>
    <col min="13061" max="13061" width="16.42578125" style="1" customWidth="1"/>
    <col min="13062" max="13062" width="26.5703125" style="1" customWidth="1"/>
    <col min="13063" max="13063" width="15" style="1" customWidth="1"/>
    <col min="13064" max="13311" width="11.42578125" style="1"/>
    <col min="13312" max="13312" width="4.5703125" style="1" customWidth="1"/>
    <col min="13313" max="13313" width="30.5703125" style="1" customWidth="1"/>
    <col min="13314" max="13314" width="26.85546875" style="1" customWidth="1"/>
    <col min="13315" max="13315" width="23.5703125" style="1" customWidth="1"/>
    <col min="13316" max="13316" width="19.85546875" style="1" customWidth="1"/>
    <col min="13317" max="13317" width="16.42578125" style="1" customWidth="1"/>
    <col min="13318" max="13318" width="26.5703125" style="1" customWidth="1"/>
    <col min="13319" max="13319" width="15" style="1" customWidth="1"/>
    <col min="13320" max="13567" width="11.42578125" style="1"/>
    <col min="13568" max="13568" width="4.5703125" style="1" customWidth="1"/>
    <col min="13569" max="13569" width="30.5703125" style="1" customWidth="1"/>
    <col min="13570" max="13570" width="26.85546875" style="1" customWidth="1"/>
    <col min="13571" max="13571" width="23.5703125" style="1" customWidth="1"/>
    <col min="13572" max="13572" width="19.85546875" style="1" customWidth="1"/>
    <col min="13573" max="13573" width="16.42578125" style="1" customWidth="1"/>
    <col min="13574" max="13574" width="26.5703125" style="1" customWidth="1"/>
    <col min="13575" max="13575" width="15" style="1" customWidth="1"/>
    <col min="13576" max="13823" width="11.42578125" style="1"/>
    <col min="13824" max="13824" width="4.5703125" style="1" customWidth="1"/>
    <col min="13825" max="13825" width="30.5703125" style="1" customWidth="1"/>
    <col min="13826" max="13826" width="26.85546875" style="1" customWidth="1"/>
    <col min="13827" max="13827" width="23.5703125" style="1" customWidth="1"/>
    <col min="13828" max="13828" width="19.85546875" style="1" customWidth="1"/>
    <col min="13829" max="13829" width="16.42578125" style="1" customWidth="1"/>
    <col min="13830" max="13830" width="26.5703125" style="1" customWidth="1"/>
    <col min="13831" max="13831" width="15" style="1" customWidth="1"/>
    <col min="13832" max="14079" width="11.42578125" style="1"/>
    <col min="14080" max="14080" width="4.5703125" style="1" customWidth="1"/>
    <col min="14081" max="14081" width="30.5703125" style="1" customWidth="1"/>
    <col min="14082" max="14082" width="26.85546875" style="1" customWidth="1"/>
    <col min="14083" max="14083" width="23.5703125" style="1" customWidth="1"/>
    <col min="14084" max="14084" width="19.85546875" style="1" customWidth="1"/>
    <col min="14085" max="14085" width="16.42578125" style="1" customWidth="1"/>
    <col min="14086" max="14086" width="26.5703125" style="1" customWidth="1"/>
    <col min="14087" max="14087" width="15" style="1" customWidth="1"/>
    <col min="14088" max="14335" width="11.42578125" style="1"/>
    <col min="14336" max="14336" width="4.5703125" style="1" customWidth="1"/>
    <col min="14337" max="14337" width="30.5703125" style="1" customWidth="1"/>
    <col min="14338" max="14338" width="26.85546875" style="1" customWidth="1"/>
    <col min="14339" max="14339" width="23.5703125" style="1" customWidth="1"/>
    <col min="14340" max="14340" width="19.85546875" style="1" customWidth="1"/>
    <col min="14341" max="14341" width="16.42578125" style="1" customWidth="1"/>
    <col min="14342" max="14342" width="26.5703125" style="1" customWidth="1"/>
    <col min="14343" max="14343" width="15" style="1" customWidth="1"/>
    <col min="14344" max="14591" width="11.42578125" style="1"/>
    <col min="14592" max="14592" width="4.5703125" style="1" customWidth="1"/>
    <col min="14593" max="14593" width="30.5703125" style="1" customWidth="1"/>
    <col min="14594" max="14594" width="26.85546875" style="1" customWidth="1"/>
    <col min="14595" max="14595" width="23.5703125" style="1" customWidth="1"/>
    <col min="14596" max="14596" width="19.85546875" style="1" customWidth="1"/>
    <col min="14597" max="14597" width="16.42578125" style="1" customWidth="1"/>
    <col min="14598" max="14598" width="26.5703125" style="1" customWidth="1"/>
    <col min="14599" max="14599" width="15" style="1" customWidth="1"/>
    <col min="14600" max="14847" width="11.42578125" style="1"/>
    <col min="14848" max="14848" width="4.5703125" style="1" customWidth="1"/>
    <col min="14849" max="14849" width="30.5703125" style="1" customWidth="1"/>
    <col min="14850" max="14850" width="26.85546875" style="1" customWidth="1"/>
    <col min="14851" max="14851" width="23.5703125" style="1" customWidth="1"/>
    <col min="14852" max="14852" width="19.85546875" style="1" customWidth="1"/>
    <col min="14853" max="14853" width="16.42578125" style="1" customWidth="1"/>
    <col min="14854" max="14854" width="26.5703125" style="1" customWidth="1"/>
    <col min="14855" max="14855" width="15" style="1" customWidth="1"/>
    <col min="14856" max="15103" width="11.42578125" style="1"/>
    <col min="15104" max="15104" width="4.5703125" style="1" customWidth="1"/>
    <col min="15105" max="15105" width="30.5703125" style="1" customWidth="1"/>
    <col min="15106" max="15106" width="26.85546875" style="1" customWidth="1"/>
    <col min="15107" max="15107" width="23.5703125" style="1" customWidth="1"/>
    <col min="15108" max="15108" width="19.85546875" style="1" customWidth="1"/>
    <col min="15109" max="15109" width="16.42578125" style="1" customWidth="1"/>
    <col min="15110" max="15110" width="26.5703125" style="1" customWidth="1"/>
    <col min="15111" max="15111" width="15" style="1" customWidth="1"/>
    <col min="15112" max="15359" width="11.42578125" style="1"/>
    <col min="15360" max="15360" width="4.5703125" style="1" customWidth="1"/>
    <col min="15361" max="15361" width="30.5703125" style="1" customWidth="1"/>
    <col min="15362" max="15362" width="26.85546875" style="1" customWidth="1"/>
    <col min="15363" max="15363" width="23.5703125" style="1" customWidth="1"/>
    <col min="15364" max="15364" width="19.85546875" style="1" customWidth="1"/>
    <col min="15365" max="15365" width="16.42578125" style="1" customWidth="1"/>
    <col min="15366" max="15366" width="26.5703125" style="1" customWidth="1"/>
    <col min="15367" max="15367" width="15" style="1" customWidth="1"/>
    <col min="15368" max="15615" width="11.42578125" style="1"/>
    <col min="15616" max="15616" width="4.5703125" style="1" customWidth="1"/>
    <col min="15617" max="15617" width="30.5703125" style="1" customWidth="1"/>
    <col min="15618" max="15618" width="26.85546875" style="1" customWidth="1"/>
    <col min="15619" max="15619" width="23.5703125" style="1" customWidth="1"/>
    <col min="15620" max="15620" width="19.85546875" style="1" customWidth="1"/>
    <col min="15621" max="15621" width="16.42578125" style="1" customWidth="1"/>
    <col min="15622" max="15622" width="26.5703125" style="1" customWidth="1"/>
    <col min="15623" max="15623" width="15" style="1" customWidth="1"/>
    <col min="15624" max="15871" width="11.42578125" style="1"/>
    <col min="15872" max="15872" width="4.5703125" style="1" customWidth="1"/>
    <col min="15873" max="15873" width="30.5703125" style="1" customWidth="1"/>
    <col min="15874" max="15874" width="26.85546875" style="1" customWidth="1"/>
    <col min="15875" max="15875" width="23.5703125" style="1" customWidth="1"/>
    <col min="15876" max="15876" width="19.85546875" style="1" customWidth="1"/>
    <col min="15877" max="15877" width="16.42578125" style="1" customWidth="1"/>
    <col min="15878" max="15878" width="26.5703125" style="1" customWidth="1"/>
    <col min="15879" max="15879" width="15" style="1" customWidth="1"/>
    <col min="15880" max="16127" width="11.42578125" style="1"/>
    <col min="16128" max="16128" width="4.5703125" style="1" customWidth="1"/>
    <col min="16129" max="16129" width="30.5703125" style="1" customWidth="1"/>
    <col min="16130" max="16130" width="26.85546875" style="1" customWidth="1"/>
    <col min="16131" max="16131" width="23.5703125" style="1" customWidth="1"/>
    <col min="16132" max="16132" width="19.85546875" style="1" customWidth="1"/>
    <col min="16133" max="16133" width="16.42578125" style="1" customWidth="1"/>
    <col min="16134" max="16134" width="26.5703125" style="1" customWidth="1"/>
    <col min="16135" max="16135" width="15" style="1" customWidth="1"/>
    <col min="16136" max="16384" width="11.42578125" style="1"/>
  </cols>
  <sheetData>
    <row r="1" spans="1:8" ht="15" x14ac:dyDescent="0.25">
      <c r="A1" s="55" t="s">
        <v>31</v>
      </c>
      <c r="B1" s="55"/>
      <c r="C1" s="55"/>
      <c r="D1" s="55"/>
      <c r="E1" s="55"/>
      <c r="F1" s="55"/>
      <c r="G1" s="55"/>
      <c r="H1" s="55"/>
    </row>
    <row r="2" spans="1:8" x14ac:dyDescent="0.2">
      <c r="A2" s="56" t="s">
        <v>32</v>
      </c>
      <c r="B2" s="56"/>
      <c r="C2" s="56"/>
      <c r="D2" s="56"/>
      <c r="E2" s="56"/>
      <c r="F2" s="56"/>
      <c r="G2" s="56"/>
      <c r="H2" s="56"/>
    </row>
    <row r="3" spans="1:8" x14ac:dyDescent="0.2">
      <c r="A3" s="56" t="s">
        <v>33</v>
      </c>
      <c r="B3" s="56"/>
      <c r="C3" s="56"/>
      <c r="D3" s="56"/>
      <c r="E3" s="56"/>
      <c r="F3" s="56"/>
      <c r="G3" s="56"/>
      <c r="H3" s="56"/>
    </row>
    <row r="5" spans="1:8" x14ac:dyDescent="0.2">
      <c r="A5" s="57" t="s">
        <v>439</v>
      </c>
      <c r="B5" s="57"/>
      <c r="C5" s="57"/>
      <c r="D5" s="57"/>
      <c r="E5" s="57"/>
      <c r="F5" s="1" t="s">
        <v>455</v>
      </c>
      <c r="H5" s="1" t="s">
        <v>440</v>
      </c>
    </row>
    <row r="6" spans="1:8" ht="27" customHeight="1" x14ac:dyDescent="0.2">
      <c r="A6" s="58" t="s">
        <v>34</v>
      </c>
      <c r="B6" s="58"/>
      <c r="C6" s="1" t="s">
        <v>35</v>
      </c>
      <c r="E6" s="1" t="s">
        <v>36</v>
      </c>
      <c r="H6" s="1"/>
    </row>
    <row r="7" spans="1:8" ht="30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</row>
    <row r="8" spans="1:8" ht="15" x14ac:dyDescent="0.25">
      <c r="A8" s="32">
        <v>1</v>
      </c>
      <c r="B8" s="5" t="s">
        <v>390</v>
      </c>
      <c r="C8" s="5" t="s">
        <v>391</v>
      </c>
      <c r="D8" s="5" t="s">
        <v>392</v>
      </c>
      <c r="E8" s="5" t="s">
        <v>340</v>
      </c>
      <c r="F8" s="9">
        <v>42278</v>
      </c>
      <c r="G8" s="5" t="s">
        <v>340</v>
      </c>
      <c r="H8" s="6">
        <v>10000</v>
      </c>
    </row>
    <row r="9" spans="1:8" ht="15" x14ac:dyDescent="0.25">
      <c r="A9" s="32">
        <v>2</v>
      </c>
      <c r="B9" s="5" t="s">
        <v>393</v>
      </c>
      <c r="C9" s="5" t="s">
        <v>394</v>
      </c>
      <c r="D9" s="5" t="s">
        <v>395</v>
      </c>
      <c r="E9" s="5" t="s">
        <v>396</v>
      </c>
      <c r="F9" s="9">
        <v>42522</v>
      </c>
      <c r="G9" s="5" t="s">
        <v>340</v>
      </c>
      <c r="H9" s="6">
        <v>5000</v>
      </c>
    </row>
    <row r="10" spans="1:8" ht="15" x14ac:dyDescent="0.25">
      <c r="A10" s="32">
        <v>3</v>
      </c>
      <c r="B10" s="31" t="s">
        <v>397</v>
      </c>
      <c r="C10" s="5" t="s">
        <v>398</v>
      </c>
      <c r="D10" s="5" t="s">
        <v>399</v>
      </c>
      <c r="E10" s="5" t="s">
        <v>396</v>
      </c>
      <c r="F10" s="9">
        <v>42826</v>
      </c>
      <c r="G10" s="5" t="s">
        <v>340</v>
      </c>
      <c r="H10" s="6">
        <v>5000</v>
      </c>
    </row>
    <row r="11" spans="1:8" ht="15" x14ac:dyDescent="0.25">
      <c r="A11" s="32">
        <v>4</v>
      </c>
      <c r="B11" s="31" t="s">
        <v>400</v>
      </c>
      <c r="C11" s="5" t="s">
        <v>401</v>
      </c>
      <c r="D11" s="5" t="s">
        <v>402</v>
      </c>
      <c r="E11" s="5" t="s">
        <v>396</v>
      </c>
      <c r="F11" s="9">
        <v>43282</v>
      </c>
      <c r="G11" s="5" t="s">
        <v>340</v>
      </c>
      <c r="H11" s="6">
        <v>5000</v>
      </c>
    </row>
    <row r="12" spans="1:8" ht="15" x14ac:dyDescent="0.25">
      <c r="A12" s="32">
        <v>5</v>
      </c>
      <c r="B12" s="31" t="s">
        <v>403</v>
      </c>
      <c r="C12" s="5" t="s">
        <v>404</v>
      </c>
      <c r="D12" s="5" t="s">
        <v>405</v>
      </c>
      <c r="E12" s="5" t="s">
        <v>340</v>
      </c>
      <c r="F12" s="9">
        <v>43678</v>
      </c>
      <c r="G12" s="5" t="s">
        <v>340</v>
      </c>
      <c r="H12" s="6">
        <v>26500</v>
      </c>
    </row>
    <row r="13" spans="1:8" ht="15" x14ac:dyDescent="0.25">
      <c r="A13" s="32">
        <v>6</v>
      </c>
      <c r="B13" s="31" t="s">
        <v>406</v>
      </c>
      <c r="C13" s="5" t="s">
        <v>407</v>
      </c>
      <c r="D13" s="5" t="s">
        <v>408</v>
      </c>
      <c r="E13" s="5" t="s">
        <v>396</v>
      </c>
      <c r="F13" s="9">
        <v>44013</v>
      </c>
      <c r="G13" s="5" t="s">
        <v>340</v>
      </c>
      <c r="H13" s="6">
        <v>5000</v>
      </c>
    </row>
    <row r="14" spans="1:8" ht="15" x14ac:dyDescent="0.25">
      <c r="A14" s="32">
        <v>7</v>
      </c>
      <c r="B14" s="31" t="s">
        <v>409</v>
      </c>
      <c r="C14" s="5" t="s">
        <v>410</v>
      </c>
      <c r="D14" s="5" t="s">
        <v>411</v>
      </c>
      <c r="E14" s="5" t="s">
        <v>396</v>
      </c>
      <c r="F14" s="9">
        <v>44013</v>
      </c>
      <c r="G14" s="5" t="s">
        <v>340</v>
      </c>
      <c r="H14" s="6">
        <v>5000</v>
      </c>
    </row>
    <row r="15" spans="1:8" ht="15" x14ac:dyDescent="0.25">
      <c r="A15" s="32">
        <v>8</v>
      </c>
      <c r="B15" s="31" t="s">
        <v>412</v>
      </c>
      <c r="C15" s="5" t="s">
        <v>413</v>
      </c>
      <c r="D15" s="5" t="s">
        <v>414</v>
      </c>
      <c r="E15" s="5" t="s">
        <v>396</v>
      </c>
      <c r="F15" s="9">
        <v>44013</v>
      </c>
      <c r="G15" s="5" t="s">
        <v>340</v>
      </c>
      <c r="H15" s="6">
        <v>5000</v>
      </c>
    </row>
    <row r="16" spans="1:8" ht="15" x14ac:dyDescent="0.25">
      <c r="A16" s="32">
        <v>9</v>
      </c>
      <c r="B16" s="31" t="s">
        <v>415</v>
      </c>
      <c r="C16" s="5" t="s">
        <v>416</v>
      </c>
      <c r="D16" s="5" t="s">
        <v>417</v>
      </c>
      <c r="E16" s="5" t="s">
        <v>396</v>
      </c>
      <c r="F16" s="9">
        <v>44197</v>
      </c>
      <c r="G16" s="5" t="s">
        <v>340</v>
      </c>
      <c r="H16" s="6">
        <v>5000</v>
      </c>
    </row>
    <row r="17" spans="1:9" ht="15" x14ac:dyDescent="0.25">
      <c r="A17" s="32">
        <v>10</v>
      </c>
      <c r="B17" s="31" t="s">
        <v>418</v>
      </c>
      <c r="C17" s="5" t="s">
        <v>419</v>
      </c>
      <c r="D17" s="5" t="s">
        <v>420</v>
      </c>
      <c r="E17" s="5" t="s">
        <v>396</v>
      </c>
      <c r="F17" s="9">
        <v>44504</v>
      </c>
      <c r="G17" s="5" t="s">
        <v>340</v>
      </c>
      <c r="H17" s="6">
        <v>5000</v>
      </c>
    </row>
    <row r="18" spans="1:9" ht="15" x14ac:dyDescent="0.25">
      <c r="A18" s="32">
        <v>11</v>
      </c>
      <c r="B18" s="31" t="s">
        <v>421</v>
      </c>
      <c r="C18" s="5" t="s">
        <v>422</v>
      </c>
      <c r="D18" s="5" t="s">
        <v>423</v>
      </c>
      <c r="E18" s="5" t="s">
        <v>396</v>
      </c>
      <c r="F18" s="9">
        <v>44682</v>
      </c>
      <c r="G18" s="5" t="s">
        <v>340</v>
      </c>
      <c r="H18" s="6">
        <v>5000</v>
      </c>
    </row>
    <row r="19" spans="1:9" ht="15" x14ac:dyDescent="0.25">
      <c r="A19" s="32">
        <v>12</v>
      </c>
      <c r="B19" s="31" t="s">
        <v>424</v>
      </c>
      <c r="C19" s="5" t="s">
        <v>425</v>
      </c>
      <c r="D19" s="5" t="s">
        <v>426</v>
      </c>
      <c r="E19" s="5" t="s">
        <v>396</v>
      </c>
      <c r="F19" s="9">
        <v>44697</v>
      </c>
      <c r="G19" s="5" t="s">
        <v>340</v>
      </c>
      <c r="H19" s="6">
        <v>5000</v>
      </c>
    </row>
    <row r="20" spans="1:9" ht="15" x14ac:dyDescent="0.25">
      <c r="A20" s="32">
        <v>13</v>
      </c>
      <c r="B20" s="31" t="s">
        <v>427</v>
      </c>
      <c r="C20" s="5" t="s">
        <v>428</v>
      </c>
      <c r="D20" s="5" t="s">
        <v>429</v>
      </c>
      <c r="E20" s="5" t="s">
        <v>396</v>
      </c>
      <c r="F20" s="9">
        <v>44835</v>
      </c>
      <c r="G20" s="5" t="s">
        <v>340</v>
      </c>
      <c r="H20" s="6">
        <v>5000</v>
      </c>
    </row>
    <row r="21" spans="1:9" ht="15" x14ac:dyDescent="0.25">
      <c r="A21" s="32">
        <v>14</v>
      </c>
      <c r="B21" s="31" t="s">
        <v>430</v>
      </c>
      <c r="C21" s="5" t="s">
        <v>431</v>
      </c>
      <c r="D21" s="5" t="s">
        <v>432</v>
      </c>
      <c r="E21" s="5" t="s">
        <v>396</v>
      </c>
      <c r="F21" s="9">
        <v>44835</v>
      </c>
      <c r="G21" s="5" t="s">
        <v>340</v>
      </c>
      <c r="H21" s="6">
        <v>5000</v>
      </c>
    </row>
    <row r="22" spans="1:9" ht="15" x14ac:dyDescent="0.25">
      <c r="A22" s="32">
        <v>15</v>
      </c>
      <c r="B22" s="31" t="s">
        <v>433</v>
      </c>
      <c r="C22" s="5" t="s">
        <v>434</v>
      </c>
      <c r="D22" s="5" t="s">
        <v>435</v>
      </c>
      <c r="E22" s="5" t="s">
        <v>396</v>
      </c>
      <c r="F22" s="9">
        <v>44880</v>
      </c>
      <c r="G22" s="5" t="s">
        <v>340</v>
      </c>
      <c r="H22" s="6">
        <v>5000</v>
      </c>
    </row>
    <row r="23" spans="1:9" ht="15" x14ac:dyDescent="0.25">
      <c r="A23" s="32">
        <v>16</v>
      </c>
      <c r="B23" s="31" t="s">
        <v>436</v>
      </c>
      <c r="C23" s="5" t="s">
        <v>437</v>
      </c>
      <c r="D23" s="5" t="s">
        <v>438</v>
      </c>
      <c r="E23" s="5" t="s">
        <v>396</v>
      </c>
      <c r="F23" s="9">
        <v>44896</v>
      </c>
      <c r="G23" s="5" t="s">
        <v>340</v>
      </c>
      <c r="H23" s="6">
        <v>10000</v>
      </c>
    </row>
    <row r="24" spans="1:9" ht="15" x14ac:dyDescent="0.25">
      <c r="A24" s="54" t="s">
        <v>45</v>
      </c>
      <c r="B24" s="54"/>
      <c r="C24" s="54"/>
      <c r="D24" s="54"/>
      <c r="E24" s="54"/>
      <c r="F24" s="54"/>
      <c r="G24" s="54"/>
      <c r="H24" s="6">
        <f>SUM(H8:H23)</f>
        <v>111500</v>
      </c>
    </row>
    <row r="26" spans="1:9" x14ac:dyDescent="0.2">
      <c r="A26" s="1" t="s">
        <v>46</v>
      </c>
    </row>
    <row r="31" spans="1:9" s="3" customFormat="1" ht="15" x14ac:dyDescent="0.25">
      <c r="A31" s="1"/>
      <c r="B31" s="7"/>
      <c r="C31" s="8"/>
      <c r="D31" s="8"/>
      <c r="E31" s="8"/>
      <c r="F31" s="8"/>
      <c r="G31" s="7"/>
      <c r="I31" s="1"/>
    </row>
    <row r="32" spans="1:9" s="3" customFormat="1" ht="15" x14ac:dyDescent="0.25">
      <c r="A32" s="1"/>
      <c r="B32" s="2" t="s">
        <v>47</v>
      </c>
      <c r="C32" s="8"/>
      <c r="D32" s="8"/>
      <c r="E32" s="8"/>
      <c r="F32" s="8"/>
      <c r="G32" s="2" t="s">
        <v>48</v>
      </c>
      <c r="I32" s="1"/>
    </row>
  </sheetData>
  <mergeCells count="6">
    <mergeCell ref="A24:G24"/>
    <mergeCell ref="A1:H1"/>
    <mergeCell ref="A2:H2"/>
    <mergeCell ref="A3:H3"/>
    <mergeCell ref="A5:E5"/>
    <mergeCell ref="A6:B6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INTERNA</vt:lpstr>
      <vt:lpstr>COMPENSACION SERV. SEGURIDAD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Randy M. Veras</cp:lastModifiedBy>
  <cp:lastPrinted>2023-06-05T16:35:18Z</cp:lastPrinted>
  <dcterms:created xsi:type="dcterms:W3CDTF">2022-04-28T14:58:10Z</dcterms:created>
  <dcterms:modified xsi:type="dcterms:W3CDTF">2023-08-09T15:13:19Z</dcterms:modified>
</cp:coreProperties>
</file>